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showInkAnnotation="0"/>
  <mc:AlternateContent xmlns:mc="http://schemas.openxmlformats.org/markup-compatibility/2006">
    <mc:Choice Requires="x15">
      <x15ac:absPath xmlns:x15ac="http://schemas.microsoft.com/office/spreadsheetml/2010/11/ac" url="G:\nishimurayamarikujoukyougikyoukai\Documents\陸上\選手権\R03選手権\"/>
    </mc:Choice>
  </mc:AlternateContent>
  <xr:revisionPtr revIDLastSave="0" documentId="13_ncr:1_{556378F2-6DB3-4CB4-8A45-27EDB0C5DB52}" xr6:coauthVersionLast="46" xr6:coauthVersionMax="46" xr10:uidLastSave="{00000000-0000-0000-0000-000000000000}"/>
  <workbookProtection workbookAlgorithmName="SHA-512" workbookHashValue="ZExQCpJKFV6Or0xckRosFYw33jUt5z88apDAsVD4jlt41px09ZDP22SQMN5eZp1zxsqWeyF98GaWI+mUTcNNRQ==" workbookSaltValue="CxGPThW0PYXaPcX2myaEPQ==" workbookSpinCount="100000" lockStructure="1"/>
  <bookViews>
    <workbookView xWindow="-120" yWindow="-120" windowWidth="20730" windowHeight="11160" tabRatio="749" xr2:uid="{00000000-000D-0000-FFFF-FFFF00000000}"/>
  </bookViews>
  <sheets>
    <sheet name="申込書（個人種目）" sheetId="1" r:id="rId1"/>
    <sheet name="申込書（リレー種目）" sheetId="18" r:id="rId2"/>
    <sheet name="参加料納入書" sheetId="28" r:id="rId3"/>
    <sheet name="自由シート" sheetId="29" r:id="rId4"/>
    <sheet name="kyougisha転記用" sheetId="4" state="hidden" r:id="rId5"/>
    <sheet name="relay転記用" sheetId="27" state="hidden" r:id="rId6"/>
    <sheet name="(種目・作業用)" sheetId="2" state="hidden" r:id="rId7"/>
    <sheet name="(種目資料・作業用)" sheetId="6" state="hidden" r:id="rId8"/>
    <sheet name="(所属・作業用)" sheetId="3" state="hidden" r:id="rId9"/>
  </sheets>
  <definedNames>
    <definedName name="_ken1">'申込書（個人種目）'!$AG$262:$AG$309</definedName>
    <definedName name="_ken2">'申込書（リレー種目）'!$AH$149:$AH$196</definedName>
    <definedName name="gakunen1">'申込書（個人種目）'!$E$263:$E$273</definedName>
    <definedName name="gakunen2">'申込書（リレー種目）'!$M$150:$M$167</definedName>
    <definedName name="gender1">'申込書（個人種目）'!$F$263:$F$264</definedName>
    <definedName name="_xlnm.Print_Area" localSheetId="2">参加料納入書!$A$1:$L$32</definedName>
    <definedName name="_xlnm.Print_Area" localSheetId="1">'申込書（リレー種目）'!$A$1:$O$108</definedName>
    <definedName name="_xlnm.Print_Area" localSheetId="0">'申込書（個人種目）'!$A$2:$N$221</definedName>
    <definedName name="shozoku">'申込書（個人種目）'!$C$251:$C$319</definedName>
    <definedName name="shubetsu1">'申込書（個人種目）'!$AB$262:$AB$266</definedName>
    <definedName name="shubetsu2">'申込書（リレー種目）'!$AC$149:$AC$153</definedName>
    <definedName name="shumoku1">'申込書（個人種目）'!$H$263:$H$268</definedName>
    <definedName name="shumoku2">'申込書（リレー種目）'!$C$150:$C$152</definedName>
    <definedName name="team2">'申込書（リレー種目）'!$D$150:$D$154</definedName>
    <definedName name="女">'申込書（個人種目）'!$I$302:$I$329</definedName>
    <definedName name="小学混合_４×１００ｍ">'申込書（リレー種目）'!$C$150:$C$153</definedName>
    <definedName name="男">'申込書（個人種目）'!$H$302:$H$331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18" l="1"/>
  <c r="K100" i="18" s="1"/>
  <c r="C4" i="18"/>
  <c r="E15" i="28"/>
  <c r="I213" i="1"/>
  <c r="I158" i="1"/>
  <c r="I103" i="1"/>
  <c r="L4" i="18"/>
  <c r="L3" i="18"/>
  <c r="K46" i="18" l="1"/>
  <c r="K73" i="18"/>
  <c r="S9" i="1" l="1"/>
  <c r="AH89" i="18" l="1"/>
  <c r="AH90" i="18"/>
  <c r="AH91" i="18"/>
  <c r="AH92" i="18"/>
  <c r="AH93" i="18"/>
  <c r="AH94" i="18"/>
  <c r="AH95" i="18"/>
  <c r="AH96" i="18"/>
  <c r="AH97" i="18"/>
  <c r="AH98" i="18"/>
  <c r="AH99" i="18"/>
  <c r="AH88" i="18"/>
  <c r="AH62" i="18"/>
  <c r="AH63" i="18"/>
  <c r="AH64" i="18"/>
  <c r="AH65" i="18"/>
  <c r="AH66" i="18"/>
  <c r="AH67" i="18"/>
  <c r="AH68" i="18"/>
  <c r="AH69" i="18"/>
  <c r="AH70" i="18"/>
  <c r="AH71" i="18"/>
  <c r="AH72" i="18"/>
  <c r="AH61" i="18"/>
  <c r="AH35" i="18"/>
  <c r="AH36" i="18"/>
  <c r="AH37" i="18"/>
  <c r="AH38" i="18"/>
  <c r="AH39" i="18"/>
  <c r="AH40" i="18"/>
  <c r="AH41" i="18"/>
  <c r="AH42" i="18"/>
  <c r="AH43" i="18"/>
  <c r="AH44" i="18"/>
  <c r="AH45" i="18"/>
  <c r="AH34" i="18"/>
  <c r="AH7" i="18"/>
  <c r="AH8" i="18"/>
  <c r="AH9" i="18"/>
  <c r="AH10" i="18"/>
  <c r="AH11" i="18"/>
  <c r="AH12" i="18"/>
  <c r="AH13" i="18"/>
  <c r="AH14" i="18"/>
  <c r="AH15" i="18"/>
  <c r="AH16" i="18"/>
  <c r="AH17" i="18"/>
  <c r="AH18" i="18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47" i="1"/>
  <c r="AG63" i="1"/>
  <c r="AG64" i="1"/>
  <c r="AG65" i="1"/>
  <c r="AG66" i="1"/>
  <c r="AG67" i="1"/>
  <c r="AG68" i="1"/>
  <c r="AG69" i="1"/>
  <c r="AG70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18" i="1"/>
  <c r="AG119" i="1"/>
  <c r="AG120" i="1"/>
  <c r="AG121" i="1"/>
  <c r="AG122" i="1"/>
  <c r="AG123" i="1"/>
  <c r="AG124" i="1"/>
  <c r="AG125" i="1"/>
  <c r="AG126" i="1"/>
  <c r="AG127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73" i="1"/>
  <c r="AG174" i="1"/>
  <c r="AG175" i="1"/>
  <c r="AG176" i="1"/>
  <c r="AG177" i="1"/>
  <c r="AG193" i="1"/>
  <c r="AG194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8" i="1"/>
  <c r="AB5" i="1"/>
  <c r="H110" i="1"/>
  <c r="H165" i="1"/>
  <c r="K27" i="18"/>
  <c r="K81" i="18" s="1"/>
  <c r="L26" i="18"/>
  <c r="L80" i="18" s="1"/>
  <c r="G26" i="18"/>
  <c r="C25" i="18"/>
  <c r="C79" i="18" s="1"/>
  <c r="A82" i="18"/>
  <c r="A55" i="18"/>
  <c r="A28" i="18"/>
  <c r="L85" i="18"/>
  <c r="W9" i="1"/>
  <c r="S10" i="1"/>
  <c r="U10" i="1" s="1"/>
  <c r="W10" i="1"/>
  <c r="S11" i="1"/>
  <c r="W11" i="1"/>
  <c r="S12" i="1"/>
  <c r="U12" i="1" s="1"/>
  <c r="W12" i="1"/>
  <c r="S13" i="1"/>
  <c r="W13" i="1"/>
  <c r="S14" i="1"/>
  <c r="U14" i="1" s="1"/>
  <c r="W14" i="1"/>
  <c r="S15" i="1"/>
  <c r="W15" i="1"/>
  <c r="S16" i="1"/>
  <c r="U16" i="1" s="1"/>
  <c r="W16" i="1"/>
  <c r="S17" i="1"/>
  <c r="W17" i="1"/>
  <c r="S18" i="1"/>
  <c r="U18" i="1" s="1"/>
  <c r="W18" i="1"/>
  <c r="S19" i="1"/>
  <c r="W19" i="1"/>
  <c r="S20" i="1"/>
  <c r="U20" i="1" s="1"/>
  <c r="W20" i="1"/>
  <c r="S21" i="1"/>
  <c r="W21" i="1"/>
  <c r="S22" i="1"/>
  <c r="U22" i="1" s="1"/>
  <c r="W22" i="1"/>
  <c r="S23" i="1"/>
  <c r="W23" i="1"/>
  <c r="S24" i="1"/>
  <c r="U24" i="1" s="1"/>
  <c r="W24" i="1"/>
  <c r="S25" i="1"/>
  <c r="W25" i="1"/>
  <c r="S26" i="1"/>
  <c r="U26" i="1" s="1"/>
  <c r="W26" i="1"/>
  <c r="S27" i="1"/>
  <c r="W27" i="1"/>
  <c r="S28" i="1"/>
  <c r="W28" i="1"/>
  <c r="S29" i="1"/>
  <c r="U29" i="1" s="1"/>
  <c r="W29" i="1"/>
  <c r="S30" i="1"/>
  <c r="W30" i="1"/>
  <c r="S47" i="1"/>
  <c r="W47" i="1"/>
  <c r="S63" i="1"/>
  <c r="U63" i="1" s="1"/>
  <c r="W63" i="1"/>
  <c r="S64" i="1"/>
  <c r="W64" i="1"/>
  <c r="S65" i="1"/>
  <c r="U65" i="1" s="1"/>
  <c r="W65" i="1"/>
  <c r="S66" i="1"/>
  <c r="W66" i="1"/>
  <c r="S67" i="1"/>
  <c r="U67" i="1" s="1"/>
  <c r="W67" i="1"/>
  <c r="S68" i="1"/>
  <c r="W68" i="1"/>
  <c r="S69" i="1"/>
  <c r="U69" i="1" s="1"/>
  <c r="W69" i="1"/>
  <c r="S70" i="1"/>
  <c r="W70" i="1"/>
  <c r="S86" i="1"/>
  <c r="U86" i="1" s="1"/>
  <c r="W86" i="1"/>
  <c r="S87" i="1"/>
  <c r="W87" i="1"/>
  <c r="S88" i="1"/>
  <c r="U88" i="1" s="1"/>
  <c r="W88" i="1"/>
  <c r="S89" i="1"/>
  <c r="W89" i="1"/>
  <c r="S90" i="1"/>
  <c r="U90" i="1" s="1"/>
  <c r="W90" i="1"/>
  <c r="S91" i="1"/>
  <c r="W91" i="1"/>
  <c r="S92" i="1"/>
  <c r="U92" i="1" s="1"/>
  <c r="W92" i="1"/>
  <c r="S93" i="1"/>
  <c r="W93" i="1"/>
  <c r="S94" i="1"/>
  <c r="U94" i="1" s="1"/>
  <c r="W94" i="1"/>
  <c r="S95" i="1"/>
  <c r="W95" i="1"/>
  <c r="S96" i="1"/>
  <c r="U96" i="1" s="1"/>
  <c r="W96" i="1"/>
  <c r="S97" i="1"/>
  <c r="W97" i="1"/>
  <c r="S98" i="1"/>
  <c r="W98" i="1"/>
  <c r="S99" i="1"/>
  <c r="U99" i="1" s="1"/>
  <c r="W99" i="1"/>
  <c r="S100" i="1"/>
  <c r="W100" i="1"/>
  <c r="S101" i="1"/>
  <c r="U101" i="1" s="1"/>
  <c r="W101" i="1"/>
  <c r="S102" i="1"/>
  <c r="W102" i="1"/>
  <c r="S118" i="1"/>
  <c r="U118" i="1" s="1"/>
  <c r="W118" i="1"/>
  <c r="S119" i="1"/>
  <c r="W119" i="1"/>
  <c r="S120" i="1"/>
  <c r="U120" i="1" s="1"/>
  <c r="W120" i="1"/>
  <c r="S121" i="1"/>
  <c r="T121" i="1" s="1"/>
  <c r="W121" i="1"/>
  <c r="S122" i="1"/>
  <c r="T122" i="1" s="1"/>
  <c r="W122" i="1"/>
  <c r="S123" i="1"/>
  <c r="T123" i="1" s="1"/>
  <c r="W123" i="1"/>
  <c r="S124" i="1"/>
  <c r="T124" i="1" s="1"/>
  <c r="W124" i="1"/>
  <c r="S125" i="1"/>
  <c r="T125" i="1" s="1"/>
  <c r="W125" i="1"/>
  <c r="S126" i="1"/>
  <c r="T126" i="1" s="1"/>
  <c r="W126" i="1"/>
  <c r="S127" i="1"/>
  <c r="T127" i="1" s="1"/>
  <c r="W127" i="1"/>
  <c r="S143" i="1"/>
  <c r="U143" i="1" s="1"/>
  <c r="W143" i="1"/>
  <c r="S144" i="1"/>
  <c r="U144" i="1" s="1"/>
  <c r="W144" i="1"/>
  <c r="S145" i="1"/>
  <c r="W145" i="1"/>
  <c r="S146" i="1"/>
  <c r="U146" i="1" s="1"/>
  <c r="W146" i="1"/>
  <c r="S147" i="1"/>
  <c r="W147" i="1"/>
  <c r="S148" i="1"/>
  <c r="U148" i="1" s="1"/>
  <c r="W148" i="1"/>
  <c r="S149" i="1"/>
  <c r="W149" i="1"/>
  <c r="S150" i="1"/>
  <c r="T150" i="1" s="1"/>
  <c r="W150" i="1"/>
  <c r="S151" i="1"/>
  <c r="U151" i="1" s="1"/>
  <c r="W151" i="1"/>
  <c r="S152" i="1"/>
  <c r="U152" i="1" s="1"/>
  <c r="W152" i="1"/>
  <c r="S153" i="1"/>
  <c r="W153" i="1"/>
  <c r="S154" i="1"/>
  <c r="U154" i="1" s="1"/>
  <c r="W154" i="1"/>
  <c r="S155" i="1"/>
  <c r="W155" i="1"/>
  <c r="S156" i="1"/>
  <c r="U156" i="1" s="1"/>
  <c r="W156" i="1"/>
  <c r="S157" i="1"/>
  <c r="W157" i="1"/>
  <c r="S173" i="1"/>
  <c r="U173" i="1" s="1"/>
  <c r="W173" i="1"/>
  <c r="S174" i="1"/>
  <c r="W174" i="1"/>
  <c r="S175" i="1"/>
  <c r="U175" i="1" s="1"/>
  <c r="W175" i="1"/>
  <c r="S176" i="1"/>
  <c r="W176" i="1"/>
  <c r="S177" i="1"/>
  <c r="U177" i="1" s="1"/>
  <c r="W177" i="1"/>
  <c r="S193" i="1"/>
  <c r="W193" i="1"/>
  <c r="S194" i="1"/>
  <c r="U194" i="1" s="1"/>
  <c r="W194" i="1"/>
  <c r="S195" i="1"/>
  <c r="W195" i="1"/>
  <c r="S196" i="1"/>
  <c r="U196" i="1" s="1"/>
  <c r="W196" i="1"/>
  <c r="S197" i="1"/>
  <c r="W197" i="1"/>
  <c r="S198" i="1"/>
  <c r="U198" i="1" s="1"/>
  <c r="W198" i="1"/>
  <c r="S199" i="1"/>
  <c r="W199" i="1"/>
  <c r="S200" i="1"/>
  <c r="W200" i="1"/>
  <c r="S201" i="1"/>
  <c r="U201" i="1" s="1"/>
  <c r="W201" i="1"/>
  <c r="S202" i="1"/>
  <c r="W202" i="1"/>
  <c r="S203" i="1"/>
  <c r="U203" i="1" s="1"/>
  <c r="W203" i="1"/>
  <c r="S204" i="1"/>
  <c r="W204" i="1"/>
  <c r="S205" i="1"/>
  <c r="T205" i="1" s="1"/>
  <c r="W205" i="1"/>
  <c r="S206" i="1"/>
  <c r="T206" i="1" s="1"/>
  <c r="W206" i="1"/>
  <c r="S207" i="1"/>
  <c r="T207" i="1" s="1"/>
  <c r="W207" i="1"/>
  <c r="S208" i="1"/>
  <c r="U208" i="1" s="1"/>
  <c r="W208" i="1"/>
  <c r="S209" i="1"/>
  <c r="W209" i="1"/>
  <c r="S210" i="1"/>
  <c r="T210" i="1" s="1"/>
  <c r="W210" i="1"/>
  <c r="S211" i="1"/>
  <c r="W211" i="1"/>
  <c r="S212" i="1"/>
  <c r="U212" i="1" s="1"/>
  <c r="W212" i="1"/>
  <c r="C170" i="1"/>
  <c r="C169" i="1"/>
  <c r="C115" i="1"/>
  <c r="C114" i="1"/>
  <c r="C60" i="1"/>
  <c r="C59" i="1"/>
  <c r="U121" i="1" l="1"/>
  <c r="D54" i="4"/>
  <c r="U124" i="1"/>
  <c r="U122" i="1"/>
  <c r="D60" i="4"/>
  <c r="U125" i="1"/>
  <c r="D58" i="4"/>
  <c r="V124" i="1"/>
  <c r="X124" i="1" s="1"/>
  <c r="V122" i="1"/>
  <c r="X122" i="1" s="1"/>
  <c r="D64" i="4"/>
  <c r="U126" i="1"/>
  <c r="D59" i="4"/>
  <c r="D56" i="4"/>
  <c r="U123" i="1"/>
  <c r="V210" i="1"/>
  <c r="X210" i="1" s="1"/>
  <c r="V126" i="1"/>
  <c r="X126" i="1" s="1"/>
  <c r="V125" i="1"/>
  <c r="X125" i="1" s="1"/>
  <c r="D57" i="4"/>
  <c r="V123" i="1"/>
  <c r="X123" i="1" s="1"/>
  <c r="D55" i="4"/>
  <c r="V121" i="1"/>
  <c r="X121" i="1" s="1"/>
  <c r="T119" i="1"/>
  <c r="V119" i="1"/>
  <c r="X119" i="1" s="1"/>
  <c r="D52" i="4"/>
  <c r="T102" i="1"/>
  <c r="V102" i="1"/>
  <c r="X102" i="1" s="1"/>
  <c r="C51" i="4" s="1"/>
  <c r="D50" i="4"/>
  <c r="T100" i="1"/>
  <c r="V100" i="1"/>
  <c r="X100" i="1" s="1"/>
  <c r="C49" i="4" s="1"/>
  <c r="D48" i="4"/>
  <c r="T98" i="1"/>
  <c r="V98" i="1"/>
  <c r="X98" i="1" s="1"/>
  <c r="C47" i="4" s="1"/>
  <c r="D46" i="4"/>
  <c r="T97" i="1"/>
  <c r="V97" i="1"/>
  <c r="X97" i="1" s="1"/>
  <c r="C46" i="4" s="1"/>
  <c r="U206" i="1"/>
  <c r="U127" i="1"/>
  <c r="T120" i="1"/>
  <c r="V120" i="1"/>
  <c r="X120" i="1" s="1"/>
  <c r="D53" i="4"/>
  <c r="U119" i="1"/>
  <c r="T118" i="1"/>
  <c r="V118" i="1"/>
  <c r="X118" i="1" s="1"/>
  <c r="C52" i="4" s="1"/>
  <c r="D51" i="4"/>
  <c r="U102" i="1"/>
  <c r="T101" i="1"/>
  <c r="V101" i="1"/>
  <c r="X101" i="1" s="1"/>
  <c r="C50" i="4" s="1"/>
  <c r="D49" i="4"/>
  <c r="U100" i="1"/>
  <c r="T99" i="1"/>
  <c r="V99" i="1"/>
  <c r="X99" i="1" s="1"/>
  <c r="C48" i="4" s="1"/>
  <c r="D47" i="4"/>
  <c r="U98" i="1"/>
  <c r="D45" i="4"/>
  <c r="T95" i="1"/>
  <c r="V95" i="1"/>
  <c r="X95" i="1" s="1"/>
  <c r="C44" i="4" s="1"/>
  <c r="D43" i="4"/>
  <c r="T93" i="1"/>
  <c r="V93" i="1"/>
  <c r="X93" i="1" s="1"/>
  <c r="C42" i="4" s="1"/>
  <c r="D41" i="4"/>
  <c r="T91" i="1"/>
  <c r="V91" i="1"/>
  <c r="X91" i="1" s="1"/>
  <c r="C40" i="4" s="1"/>
  <c r="D39" i="4"/>
  <c r="T89" i="1"/>
  <c r="V89" i="1"/>
  <c r="X89" i="1" s="1"/>
  <c r="C38" i="4" s="1"/>
  <c r="U207" i="1"/>
  <c r="U205" i="1"/>
  <c r="U150" i="1"/>
  <c r="V127" i="1"/>
  <c r="X127" i="1" s="1"/>
  <c r="U97" i="1"/>
  <c r="T96" i="1"/>
  <c r="V96" i="1"/>
  <c r="X96" i="1" s="1"/>
  <c r="C45" i="4" s="1"/>
  <c r="D44" i="4"/>
  <c r="U95" i="1"/>
  <c r="T94" i="1"/>
  <c r="V94" i="1"/>
  <c r="X94" i="1" s="1"/>
  <c r="C43" i="4" s="1"/>
  <c r="D42" i="4"/>
  <c r="U93" i="1"/>
  <c r="T92" i="1"/>
  <c r="V92" i="1"/>
  <c r="X92" i="1" s="1"/>
  <c r="C41" i="4" s="1"/>
  <c r="D40" i="4"/>
  <c r="U91" i="1"/>
  <c r="T90" i="1"/>
  <c r="V90" i="1"/>
  <c r="X90" i="1" s="1"/>
  <c r="C39" i="4" s="1"/>
  <c r="D38" i="4"/>
  <c r="U89" i="1"/>
  <c r="D37" i="4"/>
  <c r="T87" i="1"/>
  <c r="V87" i="1"/>
  <c r="X87" i="1" s="1"/>
  <c r="C36" i="4" s="1"/>
  <c r="D35" i="4"/>
  <c r="T70" i="1"/>
  <c r="V70" i="1"/>
  <c r="X70" i="1" s="1"/>
  <c r="C34" i="4" s="1"/>
  <c r="D33" i="4"/>
  <c r="T68" i="1"/>
  <c r="V68" i="1"/>
  <c r="X68" i="1" s="1"/>
  <c r="C32" i="4" s="1"/>
  <c r="D31" i="4"/>
  <c r="T66" i="1"/>
  <c r="V66" i="1"/>
  <c r="X66" i="1" s="1"/>
  <c r="C30" i="4" s="1"/>
  <c r="U210" i="1"/>
  <c r="D96" i="4"/>
  <c r="V207" i="1"/>
  <c r="X207" i="1" s="1"/>
  <c r="D95" i="4"/>
  <c r="V206" i="1"/>
  <c r="X206" i="1" s="1"/>
  <c r="D94" i="4"/>
  <c r="V205" i="1"/>
  <c r="X205" i="1" s="1"/>
  <c r="V150" i="1"/>
  <c r="X150" i="1" s="1"/>
  <c r="D66" i="4"/>
  <c r="D62" i="4"/>
  <c r="T88" i="1"/>
  <c r="V88" i="1"/>
  <c r="X88" i="1" s="1"/>
  <c r="C37" i="4" s="1"/>
  <c r="D36" i="4"/>
  <c r="U87" i="1"/>
  <c r="T86" i="1"/>
  <c r="V86" i="1"/>
  <c r="X86" i="1" s="1"/>
  <c r="C35" i="4" s="1"/>
  <c r="D34" i="4"/>
  <c r="U70" i="1"/>
  <c r="T69" i="1"/>
  <c r="V69" i="1"/>
  <c r="X69" i="1" s="1"/>
  <c r="C33" i="4" s="1"/>
  <c r="D32" i="4"/>
  <c r="U68" i="1"/>
  <c r="T67" i="1"/>
  <c r="V67" i="1"/>
  <c r="X67" i="1" s="1"/>
  <c r="C31" i="4" s="1"/>
  <c r="D30" i="4"/>
  <c r="U66" i="1"/>
  <c r="D100" i="4"/>
  <c r="T204" i="1"/>
  <c r="V204" i="1"/>
  <c r="X204" i="1" s="1"/>
  <c r="D92" i="4"/>
  <c r="T202" i="1"/>
  <c r="V202" i="1"/>
  <c r="X202" i="1" s="1"/>
  <c r="D90" i="4"/>
  <c r="T200" i="1"/>
  <c r="V200" i="1"/>
  <c r="X200" i="1" s="1"/>
  <c r="D88" i="4"/>
  <c r="D84" i="4"/>
  <c r="D73" i="4"/>
  <c r="D71" i="4"/>
  <c r="T147" i="1"/>
  <c r="V147" i="1"/>
  <c r="X147" i="1" s="1"/>
  <c r="D65" i="4"/>
  <c r="T145" i="1"/>
  <c r="V145" i="1"/>
  <c r="X145" i="1" s="1"/>
  <c r="D29" i="4"/>
  <c r="D25" i="4"/>
  <c r="D80" i="4"/>
  <c r="T157" i="1"/>
  <c r="V157" i="1"/>
  <c r="X157" i="1" s="1"/>
  <c r="T153" i="1"/>
  <c r="V153" i="1"/>
  <c r="X153" i="1" s="1"/>
  <c r="T149" i="1"/>
  <c r="V149" i="1"/>
  <c r="X149" i="1" s="1"/>
  <c r="D67" i="4"/>
  <c r="D63" i="4"/>
  <c r="T64" i="1"/>
  <c r="V64" i="1"/>
  <c r="X64" i="1" s="1"/>
  <c r="C28" i="4" s="1"/>
  <c r="U64" i="1"/>
  <c r="T30" i="1"/>
  <c r="V30" i="1"/>
  <c r="X30" i="1" s="1"/>
  <c r="C24" i="4" s="1"/>
  <c r="U30" i="1"/>
  <c r="D21" i="4"/>
  <c r="D101" i="4"/>
  <c r="U204" i="1"/>
  <c r="T203" i="1"/>
  <c r="V203" i="1"/>
  <c r="X203" i="1" s="1"/>
  <c r="D91" i="4"/>
  <c r="U202" i="1"/>
  <c r="T201" i="1"/>
  <c r="V201" i="1"/>
  <c r="X201" i="1" s="1"/>
  <c r="D89" i="4"/>
  <c r="U200" i="1"/>
  <c r="D76" i="4"/>
  <c r="U157" i="1"/>
  <c r="T154" i="1"/>
  <c r="V154" i="1"/>
  <c r="X154" i="1" s="1"/>
  <c r="D72" i="4"/>
  <c r="U153" i="1"/>
  <c r="D68" i="4"/>
  <c r="U149" i="1"/>
  <c r="T148" i="1"/>
  <c r="V148" i="1"/>
  <c r="X148" i="1" s="1"/>
  <c r="U147" i="1"/>
  <c r="T146" i="1"/>
  <c r="V146" i="1"/>
  <c r="X146" i="1" s="1"/>
  <c r="U145" i="1"/>
  <c r="T144" i="1"/>
  <c r="V144" i="1"/>
  <c r="X144" i="1" s="1"/>
  <c r="T143" i="1"/>
  <c r="V143" i="1"/>
  <c r="X143" i="1" s="1"/>
  <c r="D61" i="4"/>
  <c r="D27" i="4"/>
  <c r="T47" i="1"/>
  <c r="V47" i="1"/>
  <c r="X47" i="1" s="1"/>
  <c r="C26" i="4" s="1"/>
  <c r="U47" i="1"/>
  <c r="D23" i="4"/>
  <c r="T28" i="1"/>
  <c r="V28" i="1"/>
  <c r="X28" i="1" s="1"/>
  <c r="C22" i="4" s="1"/>
  <c r="U28" i="1"/>
  <c r="T65" i="1"/>
  <c r="V65" i="1"/>
  <c r="X65" i="1" s="1"/>
  <c r="C29" i="4" s="1"/>
  <c r="D28" i="4"/>
  <c r="T63" i="1"/>
  <c r="V63" i="1"/>
  <c r="X63" i="1" s="1"/>
  <c r="D26" i="4"/>
  <c r="C25" i="4"/>
  <c r="D24" i="4"/>
  <c r="T29" i="1"/>
  <c r="V29" i="1"/>
  <c r="X29" i="1" s="1"/>
  <c r="C23" i="4" s="1"/>
  <c r="D22" i="4"/>
  <c r="T211" i="1"/>
  <c r="V211" i="1"/>
  <c r="X211" i="1" s="1"/>
  <c r="D99" i="4"/>
  <c r="D97" i="4"/>
  <c r="D93" i="4"/>
  <c r="D87" i="4"/>
  <c r="T197" i="1"/>
  <c r="V197" i="1"/>
  <c r="X197" i="1" s="1"/>
  <c r="U197" i="1"/>
  <c r="D83" i="4"/>
  <c r="T193" i="1"/>
  <c r="V193" i="1"/>
  <c r="X193" i="1" s="1"/>
  <c r="U193" i="1"/>
  <c r="D79" i="4"/>
  <c r="T212" i="1"/>
  <c r="V212" i="1"/>
  <c r="X212" i="1" s="1"/>
  <c r="U211" i="1"/>
  <c r="T209" i="1"/>
  <c r="V209" i="1"/>
  <c r="X209" i="1" s="1"/>
  <c r="U209" i="1"/>
  <c r="T199" i="1"/>
  <c r="V199" i="1"/>
  <c r="X199" i="1" s="1"/>
  <c r="U199" i="1"/>
  <c r="D85" i="4"/>
  <c r="T195" i="1"/>
  <c r="V195" i="1"/>
  <c r="X195" i="1" s="1"/>
  <c r="U195" i="1"/>
  <c r="D81" i="4"/>
  <c r="T176" i="1"/>
  <c r="V176" i="1"/>
  <c r="X176" i="1" s="1"/>
  <c r="U176" i="1"/>
  <c r="T174" i="1"/>
  <c r="V174" i="1"/>
  <c r="X174" i="1" s="1"/>
  <c r="T155" i="1"/>
  <c r="V155" i="1"/>
  <c r="X155" i="1" s="1"/>
  <c r="D98" i="4"/>
  <c r="T208" i="1"/>
  <c r="V208" i="1"/>
  <c r="X208" i="1" s="1"/>
  <c r="T198" i="1"/>
  <c r="V198" i="1"/>
  <c r="X198" i="1" s="1"/>
  <c r="D86" i="4"/>
  <c r="T196" i="1"/>
  <c r="V196" i="1"/>
  <c r="X196" i="1" s="1"/>
  <c r="T194" i="1"/>
  <c r="V194" i="1"/>
  <c r="X194" i="1" s="1"/>
  <c r="D82" i="4"/>
  <c r="T177" i="1"/>
  <c r="V177" i="1"/>
  <c r="X177" i="1" s="1"/>
  <c r="T175" i="1"/>
  <c r="V175" i="1"/>
  <c r="X175" i="1" s="1"/>
  <c r="D78" i="4"/>
  <c r="U174" i="1"/>
  <c r="T173" i="1"/>
  <c r="V173" i="1"/>
  <c r="X173" i="1" s="1"/>
  <c r="T156" i="1"/>
  <c r="V156" i="1"/>
  <c r="X156" i="1" s="1"/>
  <c r="D74" i="4"/>
  <c r="U155" i="1"/>
  <c r="T152" i="1"/>
  <c r="V152" i="1"/>
  <c r="X152" i="1" s="1"/>
  <c r="D70" i="4"/>
  <c r="T27" i="1"/>
  <c r="U27" i="1"/>
  <c r="D18" i="4"/>
  <c r="T23" i="1"/>
  <c r="V23" i="1"/>
  <c r="X23" i="1" s="1"/>
  <c r="C17" i="4" s="1"/>
  <c r="U23" i="1"/>
  <c r="D14" i="4"/>
  <c r="T19" i="1"/>
  <c r="V19" i="1"/>
  <c r="X19" i="1" s="1"/>
  <c r="C13" i="4" s="1"/>
  <c r="U19" i="1"/>
  <c r="D77" i="4"/>
  <c r="D75" i="4"/>
  <c r="T151" i="1"/>
  <c r="V151" i="1"/>
  <c r="X151" i="1" s="1"/>
  <c r="D69" i="4"/>
  <c r="V27" i="1"/>
  <c r="X27" i="1" s="1"/>
  <c r="C21" i="4" s="1"/>
  <c r="D20" i="4"/>
  <c r="T25" i="1"/>
  <c r="V25" i="1"/>
  <c r="X25" i="1" s="1"/>
  <c r="C19" i="4" s="1"/>
  <c r="U25" i="1"/>
  <c r="D16" i="4"/>
  <c r="T21" i="1"/>
  <c r="V21" i="1"/>
  <c r="X21" i="1" s="1"/>
  <c r="C15" i="4" s="1"/>
  <c r="U21" i="1"/>
  <c r="T26" i="1"/>
  <c r="V26" i="1"/>
  <c r="X26" i="1" s="1"/>
  <c r="C20" i="4" s="1"/>
  <c r="D19" i="4"/>
  <c r="T24" i="1"/>
  <c r="V24" i="1"/>
  <c r="X24" i="1" s="1"/>
  <c r="C18" i="4" s="1"/>
  <c r="D17" i="4"/>
  <c r="T22" i="1"/>
  <c r="V22" i="1"/>
  <c r="X22" i="1" s="1"/>
  <c r="C16" i="4" s="1"/>
  <c r="D15" i="4"/>
  <c r="T20" i="1"/>
  <c r="V20" i="1"/>
  <c r="X20" i="1" s="1"/>
  <c r="C14" i="4" s="1"/>
  <c r="D13" i="4"/>
  <c r="D12" i="4"/>
  <c r="T17" i="1"/>
  <c r="V17" i="1"/>
  <c r="X17" i="1" s="1"/>
  <c r="C11" i="4" s="1"/>
  <c r="D10" i="4"/>
  <c r="T15" i="1"/>
  <c r="V15" i="1"/>
  <c r="X15" i="1" s="1"/>
  <c r="C9" i="4" s="1"/>
  <c r="D8" i="4"/>
  <c r="T13" i="1"/>
  <c r="V13" i="1"/>
  <c r="X13" i="1" s="1"/>
  <c r="C7" i="4" s="1"/>
  <c r="D6" i="4"/>
  <c r="T11" i="1"/>
  <c r="V11" i="1"/>
  <c r="X11" i="1" s="1"/>
  <c r="C5" i="4" s="1"/>
  <c r="D4" i="4"/>
  <c r="T9" i="1"/>
  <c r="V9" i="1"/>
  <c r="X9" i="1" s="1"/>
  <c r="C3" i="4" s="1"/>
  <c r="T18" i="1"/>
  <c r="V18" i="1"/>
  <c r="X18" i="1" s="1"/>
  <c r="C12" i="4" s="1"/>
  <c r="D11" i="4"/>
  <c r="U17" i="1"/>
  <c r="T16" i="1"/>
  <c r="V16" i="1"/>
  <c r="X16" i="1" s="1"/>
  <c r="C10" i="4" s="1"/>
  <c r="D9" i="4"/>
  <c r="U15" i="1"/>
  <c r="T14" i="1"/>
  <c r="V14" i="1"/>
  <c r="X14" i="1" s="1"/>
  <c r="C8" i="4" s="1"/>
  <c r="D7" i="4"/>
  <c r="U13" i="1"/>
  <c r="T12" i="1"/>
  <c r="V12" i="1"/>
  <c r="X12" i="1" s="1"/>
  <c r="C6" i="4" s="1"/>
  <c r="D5" i="4"/>
  <c r="U11" i="1"/>
  <c r="T10" i="1"/>
  <c r="V10" i="1"/>
  <c r="X10" i="1" s="1"/>
  <c r="C4" i="4" s="1"/>
  <c r="D3" i="4"/>
  <c r="U9" i="1"/>
  <c r="L53" i="18"/>
  <c r="L107" i="18"/>
  <c r="C106" i="18"/>
  <c r="L58" i="18"/>
  <c r="C52" i="18"/>
  <c r="L31" i="18"/>
  <c r="L84" i="18"/>
  <c r="L57" i="18"/>
  <c r="L30" i="18"/>
  <c r="G107" i="18"/>
  <c r="G53" i="18"/>
  <c r="K108" i="18"/>
  <c r="K54" i="18"/>
  <c r="G80" i="18"/>
  <c r="D2" i="4" l="1"/>
  <c r="A167" i="1"/>
  <c r="A112" i="1"/>
  <c r="A57" i="1"/>
  <c r="C3" i="18" l="1"/>
  <c r="C84" i="18" l="1"/>
  <c r="C57" i="18"/>
  <c r="C30" i="18"/>
  <c r="C85" i="18"/>
  <c r="C58" i="18"/>
  <c r="C31" i="18"/>
  <c r="J7" i="28"/>
  <c r="K126" i="4" l="1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4" i="4"/>
  <c r="K3" i="4"/>
  <c r="K2" i="4"/>
  <c r="D24" i="28"/>
  <c r="E14" i="28"/>
  <c r="D23" i="28" s="1"/>
  <c r="J5" i="28"/>
  <c r="J11" i="28" s="1"/>
  <c r="AJ99" i="18"/>
  <c r="AE99" i="18"/>
  <c r="J149" i="4" s="1"/>
  <c r="Z99" i="18"/>
  <c r="AA99" i="18" s="1"/>
  <c r="F149" i="4" s="1"/>
  <c r="T99" i="18"/>
  <c r="W99" i="18" s="1"/>
  <c r="Y99" i="18" s="1"/>
  <c r="C149" i="4" s="1"/>
  <c r="S99" i="18"/>
  <c r="AJ98" i="18"/>
  <c r="AE98" i="18"/>
  <c r="J148" i="4" s="1"/>
  <c r="Z98" i="18"/>
  <c r="AG98" i="18" s="1"/>
  <c r="T98" i="18"/>
  <c r="V98" i="18" s="1"/>
  <c r="S98" i="18"/>
  <c r="AJ97" i="18"/>
  <c r="AE97" i="18"/>
  <c r="J147" i="4" s="1"/>
  <c r="Z97" i="18"/>
  <c r="E147" i="4" s="1"/>
  <c r="T97" i="18"/>
  <c r="W97" i="18" s="1"/>
  <c r="Y97" i="18" s="1"/>
  <c r="C147" i="4" s="1"/>
  <c r="S97" i="18"/>
  <c r="AJ96" i="18"/>
  <c r="AE96" i="18"/>
  <c r="J146" i="4" s="1"/>
  <c r="Z96" i="18"/>
  <c r="E146" i="4" s="1"/>
  <c r="T96" i="18"/>
  <c r="W96" i="18" s="1"/>
  <c r="Y96" i="18" s="1"/>
  <c r="C146" i="4" s="1"/>
  <c r="S96" i="18"/>
  <c r="AJ95" i="18"/>
  <c r="AE95" i="18"/>
  <c r="J145" i="4" s="1"/>
  <c r="Z95" i="18"/>
  <c r="AD95" i="18" s="1"/>
  <c r="I145" i="4" s="1"/>
  <c r="T95" i="18"/>
  <c r="U95" i="18" s="1"/>
  <c r="S95" i="18"/>
  <c r="AJ94" i="18"/>
  <c r="AE94" i="18"/>
  <c r="J144" i="4" s="1"/>
  <c r="AC94" i="18"/>
  <c r="H144" i="4" s="1"/>
  <c r="Z94" i="18"/>
  <c r="AB94" i="18" s="1"/>
  <c r="G144" i="4" s="1"/>
  <c r="X94" i="18"/>
  <c r="G9" i="27" s="1"/>
  <c r="T94" i="18"/>
  <c r="B9" i="27" s="1"/>
  <c r="S94" i="18"/>
  <c r="AJ93" i="18"/>
  <c r="AE93" i="18"/>
  <c r="J143" i="4" s="1"/>
  <c r="AA93" i="18"/>
  <c r="F143" i="4" s="1"/>
  <c r="Z93" i="18"/>
  <c r="E143" i="4" s="1"/>
  <c r="T93" i="18"/>
  <c r="W93" i="18" s="1"/>
  <c r="Y93" i="18" s="1"/>
  <c r="C143" i="4" s="1"/>
  <c r="S93" i="18"/>
  <c r="AJ92" i="18"/>
  <c r="AE92" i="18"/>
  <c r="J142" i="4" s="1"/>
  <c r="Z92" i="18"/>
  <c r="E142" i="4" s="1"/>
  <c r="T92" i="18"/>
  <c r="U92" i="18" s="1"/>
  <c r="S92" i="18"/>
  <c r="AJ91" i="18"/>
  <c r="AE91" i="18"/>
  <c r="J141" i="4" s="1"/>
  <c r="AC91" i="18"/>
  <c r="H141" i="4" s="1"/>
  <c r="Z91" i="18"/>
  <c r="AB91" i="18" s="1"/>
  <c r="G141" i="4" s="1"/>
  <c r="T91" i="18"/>
  <c r="W91" i="18" s="1"/>
  <c r="Y91" i="18" s="1"/>
  <c r="C141" i="4" s="1"/>
  <c r="S91" i="18"/>
  <c r="AJ90" i="18"/>
  <c r="AE90" i="18"/>
  <c r="J140" i="4" s="1"/>
  <c r="AB90" i="18"/>
  <c r="G140" i="4" s="1"/>
  <c r="Z90" i="18"/>
  <c r="E140" i="4" s="1"/>
  <c r="T90" i="18"/>
  <c r="W90" i="18" s="1"/>
  <c r="Y90" i="18" s="1"/>
  <c r="C140" i="4" s="1"/>
  <c r="S90" i="18"/>
  <c r="AJ89" i="18"/>
  <c r="AE89" i="18"/>
  <c r="J139" i="4" s="1"/>
  <c r="Z89" i="18"/>
  <c r="AD89" i="18" s="1"/>
  <c r="I139" i="4" s="1"/>
  <c r="T89" i="18"/>
  <c r="W89" i="18" s="1"/>
  <c r="Y89" i="18" s="1"/>
  <c r="C139" i="4" s="1"/>
  <c r="S89" i="18"/>
  <c r="AJ88" i="18"/>
  <c r="AE88" i="18"/>
  <c r="J138" i="4" s="1"/>
  <c r="Z88" i="18"/>
  <c r="AA88" i="18" s="1"/>
  <c r="F138" i="4" s="1"/>
  <c r="X88" i="18"/>
  <c r="G8" i="27" s="1"/>
  <c r="T88" i="18"/>
  <c r="B8" i="27" s="1"/>
  <c r="S88" i="18"/>
  <c r="AJ72" i="18"/>
  <c r="AE72" i="18"/>
  <c r="J137" i="4" s="1"/>
  <c r="AB72" i="18"/>
  <c r="G137" i="4" s="1"/>
  <c r="Z72" i="18"/>
  <c r="AG72" i="18" s="1"/>
  <c r="T72" i="18"/>
  <c r="W72" i="18" s="1"/>
  <c r="Y72" i="18" s="1"/>
  <c r="C137" i="4" s="1"/>
  <c r="S72" i="18"/>
  <c r="AJ71" i="18"/>
  <c r="AE71" i="18"/>
  <c r="J136" i="4" s="1"/>
  <c r="Z71" i="18"/>
  <c r="AD71" i="18" s="1"/>
  <c r="I136" i="4" s="1"/>
  <c r="T71" i="18"/>
  <c r="V71" i="18" s="1"/>
  <c r="S71" i="18"/>
  <c r="AJ70" i="18"/>
  <c r="AE70" i="18"/>
  <c r="J135" i="4" s="1"/>
  <c r="AD70" i="18"/>
  <c r="I135" i="4" s="1"/>
  <c r="AB70" i="18"/>
  <c r="G135" i="4" s="1"/>
  <c r="Z70" i="18"/>
  <c r="AA70" i="18" s="1"/>
  <c r="F135" i="4" s="1"/>
  <c r="T70" i="18"/>
  <c r="W70" i="18" s="1"/>
  <c r="Y70" i="18" s="1"/>
  <c r="C135" i="4" s="1"/>
  <c r="S70" i="18"/>
  <c r="AJ69" i="18"/>
  <c r="AE69" i="18"/>
  <c r="J134" i="4" s="1"/>
  <c r="Z69" i="18"/>
  <c r="AG69" i="18" s="1"/>
  <c r="T69" i="18"/>
  <c r="V69" i="18" s="1"/>
  <c r="S69" i="18"/>
  <c r="AJ68" i="18"/>
  <c r="AG68" i="18"/>
  <c r="AE68" i="18"/>
  <c r="J133" i="4" s="1"/>
  <c r="AD68" i="18"/>
  <c r="I133" i="4" s="1"/>
  <c r="AA68" i="18"/>
  <c r="F133" i="4" s="1"/>
  <c r="Z68" i="18"/>
  <c r="AC68" i="18" s="1"/>
  <c r="H133" i="4" s="1"/>
  <c r="T68" i="18"/>
  <c r="W68" i="18" s="1"/>
  <c r="Y68" i="18" s="1"/>
  <c r="C133" i="4" s="1"/>
  <c r="S68" i="18"/>
  <c r="AJ67" i="18"/>
  <c r="AE67" i="18"/>
  <c r="J132" i="4" s="1"/>
  <c r="AC67" i="18"/>
  <c r="H132" i="4" s="1"/>
  <c r="AA67" i="18"/>
  <c r="F132" i="4" s="1"/>
  <c r="Z67" i="18"/>
  <c r="E132" i="4" s="1"/>
  <c r="X67" i="18"/>
  <c r="G7" i="27" s="1"/>
  <c r="T67" i="18"/>
  <c r="B7" i="27" s="1"/>
  <c r="S67" i="18"/>
  <c r="AJ66" i="18"/>
  <c r="AE66" i="18"/>
  <c r="J131" i="4" s="1"/>
  <c r="AA66" i="18"/>
  <c r="F131" i="4" s="1"/>
  <c r="Z66" i="18"/>
  <c r="AG66" i="18" s="1"/>
  <c r="T66" i="18"/>
  <c r="V66" i="18" s="1"/>
  <c r="S66" i="18"/>
  <c r="AJ65" i="18"/>
  <c r="AE65" i="18"/>
  <c r="J130" i="4" s="1"/>
  <c r="Z65" i="18"/>
  <c r="AC65" i="18" s="1"/>
  <c r="H130" i="4" s="1"/>
  <c r="T65" i="18"/>
  <c r="W65" i="18" s="1"/>
  <c r="Y65" i="18" s="1"/>
  <c r="C130" i="4" s="1"/>
  <c r="S65" i="18"/>
  <c r="AJ64" i="18"/>
  <c r="AE64" i="18"/>
  <c r="J129" i="4" s="1"/>
  <c r="Z64" i="18"/>
  <c r="E129" i="4" s="1"/>
  <c r="T64" i="18"/>
  <c r="W64" i="18" s="1"/>
  <c r="Y64" i="18" s="1"/>
  <c r="C129" i="4" s="1"/>
  <c r="S64" i="18"/>
  <c r="AJ63" i="18"/>
  <c r="AE63" i="18"/>
  <c r="J128" i="4" s="1"/>
  <c r="Z63" i="18"/>
  <c r="E128" i="4" s="1"/>
  <c r="T63" i="18"/>
  <c r="U63" i="18" s="1"/>
  <c r="S63" i="18"/>
  <c r="AJ62" i="18"/>
  <c r="AE62" i="18"/>
  <c r="J127" i="4" s="1"/>
  <c r="AA62" i="18"/>
  <c r="F127" i="4" s="1"/>
  <c r="Z62" i="18"/>
  <c r="AB62" i="18" s="1"/>
  <c r="G127" i="4" s="1"/>
  <c r="T62" i="18"/>
  <c r="W62" i="18" s="1"/>
  <c r="Y62" i="18" s="1"/>
  <c r="C127" i="4" s="1"/>
  <c r="S62" i="18"/>
  <c r="AJ61" i="18"/>
  <c r="AE61" i="18"/>
  <c r="J126" i="4" s="1"/>
  <c r="Z61" i="18"/>
  <c r="AG61" i="18" s="1"/>
  <c r="X61" i="18"/>
  <c r="G6" i="27" s="1"/>
  <c r="T61" i="18"/>
  <c r="W61" i="18" s="1"/>
  <c r="Y61" i="18" s="1"/>
  <c r="C126" i="4" s="1"/>
  <c r="S61" i="18"/>
  <c r="AJ45" i="18"/>
  <c r="AE45" i="18"/>
  <c r="J125" i="4" s="1"/>
  <c r="Z45" i="18"/>
  <c r="AD45" i="18" s="1"/>
  <c r="I125" i="4" s="1"/>
  <c r="T45" i="18"/>
  <c r="U45" i="18" s="1"/>
  <c r="S45" i="18"/>
  <c r="AJ44" i="18"/>
  <c r="AE44" i="18"/>
  <c r="J124" i="4" s="1"/>
  <c r="AA44" i="18"/>
  <c r="F124" i="4" s="1"/>
  <c r="Z44" i="18"/>
  <c r="AB44" i="18" s="1"/>
  <c r="G124" i="4" s="1"/>
  <c r="T44" i="18"/>
  <c r="W44" i="18" s="1"/>
  <c r="Y44" i="18" s="1"/>
  <c r="C124" i="4" s="1"/>
  <c r="S44" i="18"/>
  <c r="AJ43" i="18"/>
  <c r="AE43" i="18"/>
  <c r="J123" i="4" s="1"/>
  <c r="Z43" i="18"/>
  <c r="E123" i="4" s="1"/>
  <c r="T43" i="18"/>
  <c r="W43" i="18" s="1"/>
  <c r="Y43" i="18" s="1"/>
  <c r="C123" i="4" s="1"/>
  <c r="S43" i="18"/>
  <c r="AJ42" i="18"/>
  <c r="AE42" i="18"/>
  <c r="J122" i="4" s="1"/>
  <c r="Z42" i="18"/>
  <c r="AC42" i="18" s="1"/>
  <c r="H122" i="4" s="1"/>
  <c r="T42" i="18"/>
  <c r="V42" i="18" s="1"/>
  <c r="S42" i="18"/>
  <c r="AJ41" i="18"/>
  <c r="AE41" i="18"/>
  <c r="J121" i="4" s="1"/>
  <c r="Z41" i="18"/>
  <c r="E121" i="4" s="1"/>
  <c r="T41" i="18"/>
  <c r="W41" i="18" s="1"/>
  <c r="Y41" i="18" s="1"/>
  <c r="C121" i="4" s="1"/>
  <c r="S41" i="18"/>
  <c r="AJ40" i="18"/>
  <c r="AG40" i="18"/>
  <c r="AE40" i="18"/>
  <c r="J120" i="4" s="1"/>
  <c r="AD40" i="18"/>
  <c r="I120" i="4" s="1"/>
  <c r="AA40" i="18"/>
  <c r="F120" i="4" s="1"/>
  <c r="Z40" i="18"/>
  <c r="E120" i="4" s="1"/>
  <c r="X40" i="18"/>
  <c r="G5" i="27" s="1"/>
  <c r="T40" i="18"/>
  <c r="B5" i="27" s="1"/>
  <c r="S40" i="18"/>
  <c r="AJ39" i="18"/>
  <c r="AE39" i="18"/>
  <c r="J119" i="4" s="1"/>
  <c r="Z39" i="18"/>
  <c r="AC39" i="18" s="1"/>
  <c r="H119" i="4" s="1"/>
  <c r="T39" i="18"/>
  <c r="V39" i="18" s="1"/>
  <c r="S39" i="18"/>
  <c r="AJ38" i="18"/>
  <c r="AE38" i="18"/>
  <c r="J118" i="4" s="1"/>
  <c r="Z38" i="18"/>
  <c r="E118" i="4" s="1"/>
  <c r="T38" i="18"/>
  <c r="W38" i="18" s="1"/>
  <c r="Y38" i="18" s="1"/>
  <c r="C118" i="4" s="1"/>
  <c r="S38" i="18"/>
  <c r="AJ37" i="18"/>
  <c r="AG37" i="18"/>
  <c r="AE37" i="18"/>
  <c r="J117" i="4" s="1"/>
  <c r="AD37" i="18"/>
  <c r="I117" i="4" s="1"/>
  <c r="AA37" i="18"/>
  <c r="F117" i="4" s="1"/>
  <c r="Z37" i="18"/>
  <c r="AC37" i="18" s="1"/>
  <c r="H117" i="4" s="1"/>
  <c r="T37" i="18"/>
  <c r="W37" i="18" s="1"/>
  <c r="Y37" i="18" s="1"/>
  <c r="C117" i="4" s="1"/>
  <c r="S37" i="18"/>
  <c r="AJ36" i="18"/>
  <c r="AE36" i="18"/>
  <c r="J116" i="4" s="1"/>
  <c r="Z36" i="18"/>
  <c r="AC36" i="18" s="1"/>
  <c r="H116" i="4" s="1"/>
  <c r="T36" i="18"/>
  <c r="W36" i="18" s="1"/>
  <c r="Y36" i="18" s="1"/>
  <c r="C116" i="4" s="1"/>
  <c r="S36" i="18"/>
  <c r="AJ35" i="18"/>
  <c r="AE35" i="18"/>
  <c r="J115" i="4" s="1"/>
  <c r="AA35" i="18"/>
  <c r="F115" i="4" s="1"/>
  <c r="Z35" i="18"/>
  <c r="E115" i="4" s="1"/>
  <c r="T35" i="18"/>
  <c r="W35" i="18" s="1"/>
  <c r="Y35" i="18" s="1"/>
  <c r="C115" i="4" s="1"/>
  <c r="S35" i="18"/>
  <c r="AJ34" i="18"/>
  <c r="AE34" i="18"/>
  <c r="J114" i="4" s="1"/>
  <c r="Z34" i="18"/>
  <c r="AD34" i="18" s="1"/>
  <c r="I114" i="4" s="1"/>
  <c r="X34" i="18"/>
  <c r="G4" i="27" s="1"/>
  <c r="T34" i="18"/>
  <c r="B4" i="27" s="1"/>
  <c r="S34" i="18"/>
  <c r="AJ18" i="18"/>
  <c r="AE18" i="18"/>
  <c r="J113" i="4" s="1"/>
  <c r="Z18" i="18"/>
  <c r="AC18" i="18" s="1"/>
  <c r="H113" i="4" s="1"/>
  <c r="T18" i="18"/>
  <c r="W18" i="18" s="1"/>
  <c r="Y18" i="18" s="1"/>
  <c r="C113" i="4" s="1"/>
  <c r="S18" i="18"/>
  <c r="AJ17" i="18"/>
  <c r="AE17" i="18"/>
  <c r="J112" i="4" s="1"/>
  <c r="Z17" i="18"/>
  <c r="E112" i="4" s="1"/>
  <c r="T17" i="18"/>
  <c r="W17" i="18" s="1"/>
  <c r="Y17" i="18" s="1"/>
  <c r="C112" i="4" s="1"/>
  <c r="S17" i="18"/>
  <c r="AJ16" i="18"/>
  <c r="AE16" i="18"/>
  <c r="J111" i="4" s="1"/>
  <c r="Z16" i="18"/>
  <c r="AD16" i="18" s="1"/>
  <c r="I111" i="4" s="1"/>
  <c r="T16" i="18"/>
  <c r="W16" i="18" s="1"/>
  <c r="Y16" i="18" s="1"/>
  <c r="C111" i="4" s="1"/>
  <c r="S16" i="18"/>
  <c r="AJ15" i="18"/>
  <c r="AG15" i="18"/>
  <c r="AE15" i="18"/>
  <c r="J110" i="4" s="1"/>
  <c r="AC15" i="18"/>
  <c r="H110" i="4" s="1"/>
  <c r="AA15" i="18"/>
  <c r="F110" i="4" s="1"/>
  <c r="Z15" i="18"/>
  <c r="E110" i="4" s="1"/>
  <c r="T15" i="18"/>
  <c r="V15" i="18" s="1"/>
  <c r="S15" i="18"/>
  <c r="AJ14" i="18"/>
  <c r="AE14" i="18"/>
  <c r="J109" i="4" s="1"/>
  <c r="Z14" i="18"/>
  <c r="AG14" i="18" s="1"/>
  <c r="T14" i="18"/>
  <c r="W14" i="18" s="1"/>
  <c r="Y14" i="18" s="1"/>
  <c r="C109" i="4" s="1"/>
  <c r="S14" i="18"/>
  <c r="AJ13" i="18"/>
  <c r="AE13" i="18"/>
  <c r="J108" i="4" s="1"/>
  <c r="Z13" i="18"/>
  <c r="AD13" i="18" s="1"/>
  <c r="I108" i="4" s="1"/>
  <c r="X13" i="18"/>
  <c r="G3" i="27" s="1"/>
  <c r="T13" i="18"/>
  <c r="B3" i="27" s="1"/>
  <c r="S13" i="18"/>
  <c r="AJ12" i="18"/>
  <c r="AE12" i="18"/>
  <c r="J107" i="4" s="1"/>
  <c r="Z12" i="18"/>
  <c r="E107" i="4" s="1"/>
  <c r="T12" i="18"/>
  <c r="V12" i="18" s="1"/>
  <c r="S12" i="18"/>
  <c r="AJ11" i="18"/>
  <c r="AE11" i="18"/>
  <c r="J106" i="4" s="1"/>
  <c r="Z11" i="18"/>
  <c r="E106" i="4" s="1"/>
  <c r="T11" i="18"/>
  <c r="W11" i="18" s="1"/>
  <c r="Y11" i="18" s="1"/>
  <c r="C106" i="4" s="1"/>
  <c r="S11" i="18"/>
  <c r="AJ10" i="18"/>
  <c r="AE10" i="18"/>
  <c r="J105" i="4" s="1"/>
  <c r="Z10" i="18"/>
  <c r="E105" i="4" s="1"/>
  <c r="T10" i="18"/>
  <c r="V10" i="18" s="1"/>
  <c r="S10" i="18"/>
  <c r="AJ9" i="18"/>
  <c r="AE9" i="18"/>
  <c r="J104" i="4" s="1"/>
  <c r="Z9" i="18"/>
  <c r="E104" i="4" s="1"/>
  <c r="T9" i="18"/>
  <c r="W9" i="18" s="1"/>
  <c r="Y9" i="18" s="1"/>
  <c r="C104" i="4" s="1"/>
  <c r="S9" i="18"/>
  <c r="AJ8" i="18"/>
  <c r="AE8" i="18"/>
  <c r="J103" i="4" s="1"/>
  <c r="Z8" i="18"/>
  <c r="E103" i="4" s="1"/>
  <c r="T8" i="18"/>
  <c r="V8" i="18" s="1"/>
  <c r="S8" i="18"/>
  <c r="AJ7" i="18"/>
  <c r="AE7" i="18"/>
  <c r="J102" i="4" s="1"/>
  <c r="Z7" i="18"/>
  <c r="E102" i="4" s="1"/>
  <c r="X7" i="18"/>
  <c r="G2" i="27" s="1"/>
  <c r="T7" i="18"/>
  <c r="B2" i="27" s="1"/>
  <c r="S7" i="18"/>
  <c r="AC4" i="18"/>
  <c r="AB4" i="18"/>
  <c r="H221" i="1"/>
  <c r="H220" i="1"/>
  <c r="F220" i="1"/>
  <c r="C219" i="1"/>
  <c r="AI212" i="1"/>
  <c r="AD212" i="1"/>
  <c r="J101" i="4" s="1"/>
  <c r="Y212" i="1"/>
  <c r="AB212" i="1" s="1"/>
  <c r="H101" i="4" s="1"/>
  <c r="R212" i="1"/>
  <c r="B101" i="4" s="1"/>
  <c r="AI211" i="1"/>
  <c r="AD211" i="1"/>
  <c r="J100" i="4" s="1"/>
  <c r="Y211" i="1"/>
  <c r="R211" i="1"/>
  <c r="B100" i="4" s="1"/>
  <c r="AI210" i="1"/>
  <c r="AD210" i="1"/>
  <c r="J99" i="4" s="1"/>
  <c r="Y210" i="1"/>
  <c r="AB210" i="1" s="1"/>
  <c r="H99" i="4" s="1"/>
  <c r="R210" i="1"/>
  <c r="B99" i="4" s="1"/>
  <c r="AI209" i="1"/>
  <c r="AD209" i="1"/>
  <c r="J98" i="4" s="1"/>
  <c r="Y209" i="1"/>
  <c r="R209" i="1"/>
  <c r="B98" i="4" s="1"/>
  <c r="AI208" i="1"/>
  <c r="AD208" i="1"/>
  <c r="J97" i="4" s="1"/>
  <c r="Y208" i="1"/>
  <c r="AB208" i="1" s="1"/>
  <c r="H97" i="4" s="1"/>
  <c r="R208" i="1"/>
  <c r="B97" i="4" s="1"/>
  <c r="AI207" i="1"/>
  <c r="AD207" i="1"/>
  <c r="J96" i="4" s="1"/>
  <c r="Y207" i="1"/>
  <c r="R207" i="1"/>
  <c r="B96" i="4" s="1"/>
  <c r="AI206" i="1"/>
  <c r="AD206" i="1"/>
  <c r="J95" i="4" s="1"/>
  <c r="Y206" i="1"/>
  <c r="AB206" i="1" s="1"/>
  <c r="H95" i="4" s="1"/>
  <c r="R206" i="1"/>
  <c r="B95" i="4" s="1"/>
  <c r="AI205" i="1"/>
  <c r="AD205" i="1"/>
  <c r="J94" i="4" s="1"/>
  <c r="Y205" i="1"/>
  <c r="R205" i="1"/>
  <c r="B94" i="4" s="1"/>
  <c r="AI204" i="1"/>
  <c r="AD204" i="1"/>
  <c r="J93" i="4" s="1"/>
  <c r="Y204" i="1"/>
  <c r="AB204" i="1" s="1"/>
  <c r="H93" i="4" s="1"/>
  <c r="R204" i="1"/>
  <c r="B93" i="4" s="1"/>
  <c r="AI203" i="1"/>
  <c r="AD203" i="1"/>
  <c r="J92" i="4" s="1"/>
  <c r="Y203" i="1"/>
  <c r="R203" i="1"/>
  <c r="B92" i="4" s="1"/>
  <c r="AI202" i="1"/>
  <c r="AD202" i="1"/>
  <c r="J91" i="4" s="1"/>
  <c r="Y202" i="1"/>
  <c r="AB202" i="1" s="1"/>
  <c r="H91" i="4" s="1"/>
  <c r="R202" i="1"/>
  <c r="B91" i="4" s="1"/>
  <c r="AI201" i="1"/>
  <c r="AD201" i="1"/>
  <c r="J90" i="4" s="1"/>
  <c r="Y201" i="1"/>
  <c r="R201" i="1"/>
  <c r="B90" i="4" s="1"/>
  <c r="AI200" i="1"/>
  <c r="AD200" i="1"/>
  <c r="J89" i="4" s="1"/>
  <c r="Y200" i="1"/>
  <c r="AB200" i="1" s="1"/>
  <c r="H89" i="4" s="1"/>
  <c r="R200" i="1"/>
  <c r="B89" i="4" s="1"/>
  <c r="AI199" i="1"/>
  <c r="AD199" i="1"/>
  <c r="J88" i="4" s="1"/>
  <c r="Y199" i="1"/>
  <c r="R199" i="1"/>
  <c r="B88" i="4" s="1"/>
  <c r="AI198" i="1"/>
  <c r="AD198" i="1"/>
  <c r="J87" i="4" s="1"/>
  <c r="Y198" i="1"/>
  <c r="AB198" i="1" s="1"/>
  <c r="H87" i="4" s="1"/>
  <c r="R198" i="1"/>
  <c r="B87" i="4" s="1"/>
  <c r="AI197" i="1"/>
  <c r="AD197" i="1"/>
  <c r="J86" i="4" s="1"/>
  <c r="Y197" i="1"/>
  <c r="R197" i="1"/>
  <c r="B86" i="4" s="1"/>
  <c r="AI196" i="1"/>
  <c r="AD196" i="1"/>
  <c r="J85" i="4" s="1"/>
  <c r="Y196" i="1"/>
  <c r="AB196" i="1" s="1"/>
  <c r="H85" i="4" s="1"/>
  <c r="R196" i="1"/>
  <c r="B85" i="4" s="1"/>
  <c r="AI195" i="1"/>
  <c r="AD195" i="1"/>
  <c r="J84" i="4" s="1"/>
  <c r="Y195" i="1"/>
  <c r="R195" i="1"/>
  <c r="B84" i="4" s="1"/>
  <c r="AI194" i="1"/>
  <c r="AD194" i="1"/>
  <c r="J83" i="4" s="1"/>
  <c r="Y194" i="1"/>
  <c r="AB194" i="1" s="1"/>
  <c r="H83" i="4" s="1"/>
  <c r="R194" i="1"/>
  <c r="B83" i="4" s="1"/>
  <c r="AI193" i="1"/>
  <c r="AD193" i="1"/>
  <c r="J82" i="4" s="1"/>
  <c r="Y193" i="1"/>
  <c r="R193" i="1"/>
  <c r="B82" i="4" s="1"/>
  <c r="AI177" i="1"/>
  <c r="AD177" i="1"/>
  <c r="J81" i="4" s="1"/>
  <c r="Y177" i="1"/>
  <c r="AB177" i="1" s="1"/>
  <c r="H81" i="4" s="1"/>
  <c r="R177" i="1"/>
  <c r="B81" i="4" s="1"/>
  <c r="AI176" i="1"/>
  <c r="AD176" i="1"/>
  <c r="J80" i="4" s="1"/>
  <c r="Y176" i="1"/>
  <c r="R176" i="1"/>
  <c r="B80" i="4" s="1"/>
  <c r="AI175" i="1"/>
  <c r="AD175" i="1"/>
  <c r="J79" i="4" s="1"/>
  <c r="Y175" i="1"/>
  <c r="AB175" i="1" s="1"/>
  <c r="H79" i="4" s="1"/>
  <c r="R175" i="1"/>
  <c r="B79" i="4" s="1"/>
  <c r="AI174" i="1"/>
  <c r="AD174" i="1"/>
  <c r="J78" i="4" s="1"/>
  <c r="Y174" i="1"/>
  <c r="R174" i="1"/>
  <c r="B78" i="4" s="1"/>
  <c r="AI173" i="1"/>
  <c r="AD173" i="1"/>
  <c r="J77" i="4" s="1"/>
  <c r="Y173" i="1"/>
  <c r="AB173" i="1" s="1"/>
  <c r="H77" i="4" s="1"/>
  <c r="R173" i="1"/>
  <c r="B77" i="4" s="1"/>
  <c r="H166" i="1"/>
  <c r="F165" i="1"/>
  <c r="C164" i="1"/>
  <c r="AI157" i="1"/>
  <c r="AD157" i="1"/>
  <c r="J76" i="4" s="1"/>
  <c r="Y157" i="1"/>
  <c r="E76" i="4" s="1"/>
  <c r="R157" i="1"/>
  <c r="B76" i="4" s="1"/>
  <c r="AI156" i="1"/>
  <c r="AD156" i="1"/>
  <c r="J75" i="4" s="1"/>
  <c r="Y156" i="1"/>
  <c r="E75" i="4" s="1"/>
  <c r="R156" i="1"/>
  <c r="B75" i="4" s="1"/>
  <c r="AI155" i="1"/>
  <c r="AD155" i="1"/>
  <c r="J74" i="4" s="1"/>
  <c r="Y155" i="1"/>
  <c r="E74" i="4" s="1"/>
  <c r="R155" i="1"/>
  <c r="B74" i="4" s="1"/>
  <c r="AI154" i="1"/>
  <c r="AD154" i="1"/>
  <c r="J73" i="4" s="1"/>
  <c r="Y154" i="1"/>
  <c r="E73" i="4" s="1"/>
  <c r="R154" i="1"/>
  <c r="B73" i="4" s="1"/>
  <c r="AI153" i="1"/>
  <c r="AD153" i="1"/>
  <c r="J72" i="4" s="1"/>
  <c r="Y153" i="1"/>
  <c r="E72" i="4" s="1"/>
  <c r="R153" i="1"/>
  <c r="B72" i="4" s="1"/>
  <c r="AI152" i="1"/>
  <c r="AD152" i="1"/>
  <c r="J71" i="4" s="1"/>
  <c r="Y152" i="1"/>
  <c r="E71" i="4" s="1"/>
  <c r="R152" i="1"/>
  <c r="B71" i="4" s="1"/>
  <c r="AI151" i="1"/>
  <c r="AD151" i="1"/>
  <c r="J70" i="4" s="1"/>
  <c r="Y151" i="1"/>
  <c r="E70" i="4" s="1"/>
  <c r="R151" i="1"/>
  <c r="B70" i="4" s="1"/>
  <c r="AI150" i="1"/>
  <c r="AD150" i="1"/>
  <c r="J69" i="4" s="1"/>
  <c r="Y150" i="1"/>
  <c r="E69" i="4" s="1"/>
  <c r="R150" i="1"/>
  <c r="B69" i="4" s="1"/>
  <c r="AI149" i="1"/>
  <c r="AD149" i="1"/>
  <c r="J68" i="4" s="1"/>
  <c r="Y149" i="1"/>
  <c r="E68" i="4" s="1"/>
  <c r="R149" i="1"/>
  <c r="B68" i="4" s="1"/>
  <c r="AI148" i="1"/>
  <c r="AD148" i="1"/>
  <c r="J67" i="4" s="1"/>
  <c r="Y148" i="1"/>
  <c r="E67" i="4" s="1"/>
  <c r="R148" i="1"/>
  <c r="B67" i="4" s="1"/>
  <c r="AI147" i="1"/>
  <c r="AD147" i="1"/>
  <c r="J66" i="4" s="1"/>
  <c r="Y147" i="1"/>
  <c r="E66" i="4" s="1"/>
  <c r="R147" i="1"/>
  <c r="B66" i="4" s="1"/>
  <c r="AI146" i="1"/>
  <c r="AD146" i="1"/>
  <c r="J65" i="4" s="1"/>
  <c r="Y146" i="1"/>
  <c r="E65" i="4" s="1"/>
  <c r="R146" i="1"/>
  <c r="B65" i="4" s="1"/>
  <c r="AI145" i="1"/>
  <c r="AD145" i="1"/>
  <c r="J64" i="4" s="1"/>
  <c r="Y145" i="1"/>
  <c r="E64" i="4" s="1"/>
  <c r="R145" i="1"/>
  <c r="B64" i="4" s="1"/>
  <c r="AI144" i="1"/>
  <c r="AD144" i="1"/>
  <c r="J63" i="4" s="1"/>
  <c r="Y144" i="1"/>
  <c r="E63" i="4" s="1"/>
  <c r="R144" i="1"/>
  <c r="B63" i="4" s="1"/>
  <c r="AI143" i="1"/>
  <c r="AD143" i="1"/>
  <c r="J62" i="4" s="1"/>
  <c r="Y143" i="1"/>
  <c r="E62" i="4" s="1"/>
  <c r="R143" i="1"/>
  <c r="B62" i="4" s="1"/>
  <c r="AI127" i="1"/>
  <c r="AD127" i="1"/>
  <c r="J61" i="4" s="1"/>
  <c r="Y127" i="1"/>
  <c r="R127" i="1"/>
  <c r="B61" i="4" s="1"/>
  <c r="AI126" i="1"/>
  <c r="AD126" i="1"/>
  <c r="J60" i="4" s="1"/>
  <c r="Y126" i="1"/>
  <c r="AA126" i="1" s="1"/>
  <c r="G60" i="4" s="1"/>
  <c r="R126" i="1"/>
  <c r="B60" i="4" s="1"/>
  <c r="AI125" i="1"/>
  <c r="AD125" i="1"/>
  <c r="J59" i="4" s="1"/>
  <c r="Y125" i="1"/>
  <c r="R125" i="1"/>
  <c r="B59" i="4" s="1"/>
  <c r="AI124" i="1"/>
  <c r="AD124" i="1"/>
  <c r="J58" i="4" s="1"/>
  <c r="Y124" i="1"/>
  <c r="AA124" i="1" s="1"/>
  <c r="G58" i="4" s="1"/>
  <c r="R124" i="1"/>
  <c r="B58" i="4" s="1"/>
  <c r="AI123" i="1"/>
  <c r="AD123" i="1"/>
  <c r="J57" i="4" s="1"/>
  <c r="Y123" i="1"/>
  <c r="R123" i="1"/>
  <c r="B57" i="4" s="1"/>
  <c r="AI122" i="1"/>
  <c r="AD122" i="1"/>
  <c r="J56" i="4" s="1"/>
  <c r="Y122" i="1"/>
  <c r="AA122" i="1" s="1"/>
  <c r="G56" i="4" s="1"/>
  <c r="R122" i="1"/>
  <c r="B56" i="4" s="1"/>
  <c r="AI121" i="1"/>
  <c r="AD121" i="1"/>
  <c r="J55" i="4" s="1"/>
  <c r="Y121" i="1"/>
  <c r="R121" i="1"/>
  <c r="B55" i="4" s="1"/>
  <c r="AI120" i="1"/>
  <c r="AD120" i="1"/>
  <c r="J54" i="4" s="1"/>
  <c r="Y120" i="1"/>
  <c r="AA120" i="1" s="1"/>
  <c r="G54" i="4" s="1"/>
  <c r="R120" i="1"/>
  <c r="B54" i="4" s="1"/>
  <c r="AI119" i="1"/>
  <c r="AD119" i="1"/>
  <c r="J53" i="4" s="1"/>
  <c r="Y119" i="1"/>
  <c r="R119" i="1"/>
  <c r="B53" i="4" s="1"/>
  <c r="AI118" i="1"/>
  <c r="AD118" i="1"/>
  <c r="J52" i="4" s="1"/>
  <c r="Y118" i="1"/>
  <c r="AA118" i="1" s="1"/>
  <c r="G52" i="4" s="1"/>
  <c r="R118" i="1"/>
  <c r="B52" i="4" s="1"/>
  <c r="H111" i="1"/>
  <c r="F110" i="1"/>
  <c r="C109" i="1"/>
  <c r="AI102" i="1"/>
  <c r="AD102" i="1"/>
  <c r="J51" i="4" s="1"/>
  <c r="Y102" i="1"/>
  <c r="E51" i="4" s="1"/>
  <c r="R102" i="1"/>
  <c r="B51" i="4" s="1"/>
  <c r="AI101" i="1"/>
  <c r="AD101" i="1"/>
  <c r="J50" i="4" s="1"/>
  <c r="Y101" i="1"/>
  <c r="R101" i="1"/>
  <c r="B50" i="4" s="1"/>
  <c r="AI100" i="1"/>
  <c r="AD100" i="1"/>
  <c r="J49" i="4" s="1"/>
  <c r="Y100" i="1"/>
  <c r="AB100" i="1" s="1"/>
  <c r="H49" i="4" s="1"/>
  <c r="R100" i="1"/>
  <c r="B49" i="4" s="1"/>
  <c r="AI99" i="1"/>
  <c r="AD99" i="1"/>
  <c r="J48" i="4" s="1"/>
  <c r="Y99" i="1"/>
  <c r="E48" i="4" s="1"/>
  <c r="R99" i="1"/>
  <c r="B48" i="4" s="1"/>
  <c r="AI98" i="1"/>
  <c r="AD98" i="1"/>
  <c r="J47" i="4" s="1"/>
  <c r="Y98" i="1"/>
  <c r="E47" i="4" s="1"/>
  <c r="R98" i="1"/>
  <c r="B47" i="4" s="1"/>
  <c r="AI97" i="1"/>
  <c r="AD97" i="1"/>
  <c r="J46" i="4" s="1"/>
  <c r="Y97" i="1"/>
  <c r="AB97" i="1" s="1"/>
  <c r="H46" i="4" s="1"/>
  <c r="R97" i="1"/>
  <c r="B46" i="4" s="1"/>
  <c r="AI96" i="1"/>
  <c r="AD96" i="1"/>
  <c r="J45" i="4" s="1"/>
  <c r="Y96" i="1"/>
  <c r="E45" i="4" s="1"/>
  <c r="R96" i="1"/>
  <c r="B45" i="4" s="1"/>
  <c r="AI95" i="1"/>
  <c r="AD95" i="1"/>
  <c r="J44" i="4" s="1"/>
  <c r="Y95" i="1"/>
  <c r="E44" i="4" s="1"/>
  <c r="R95" i="1"/>
  <c r="B44" i="4" s="1"/>
  <c r="AI94" i="1"/>
  <c r="AD94" i="1"/>
  <c r="J43" i="4" s="1"/>
  <c r="Y94" i="1"/>
  <c r="AB94" i="1" s="1"/>
  <c r="H43" i="4" s="1"/>
  <c r="R94" i="1"/>
  <c r="B43" i="4" s="1"/>
  <c r="AI93" i="1"/>
  <c r="AD93" i="1"/>
  <c r="J42" i="4" s="1"/>
  <c r="Y93" i="1"/>
  <c r="R93" i="1"/>
  <c r="B42" i="4" s="1"/>
  <c r="AI92" i="1"/>
  <c r="AD92" i="1"/>
  <c r="J41" i="4" s="1"/>
  <c r="Y92" i="1"/>
  <c r="E41" i="4" s="1"/>
  <c r="R92" i="1"/>
  <c r="B41" i="4" s="1"/>
  <c r="AI91" i="1"/>
  <c r="AD91" i="1"/>
  <c r="J40" i="4" s="1"/>
  <c r="Y91" i="1"/>
  <c r="E40" i="4" s="1"/>
  <c r="R91" i="1"/>
  <c r="B40" i="4" s="1"/>
  <c r="AI90" i="1"/>
  <c r="AD90" i="1"/>
  <c r="J39" i="4" s="1"/>
  <c r="Y90" i="1"/>
  <c r="R90" i="1"/>
  <c r="B39" i="4" s="1"/>
  <c r="AI89" i="1"/>
  <c r="AD89" i="1"/>
  <c r="J38" i="4" s="1"/>
  <c r="Y89" i="1"/>
  <c r="AB89" i="1" s="1"/>
  <c r="H38" i="4" s="1"/>
  <c r="R89" i="1"/>
  <c r="B38" i="4" s="1"/>
  <c r="AI88" i="1"/>
  <c r="AD88" i="1"/>
  <c r="J37" i="4" s="1"/>
  <c r="Y88" i="1"/>
  <c r="E37" i="4" s="1"/>
  <c r="R88" i="1"/>
  <c r="B37" i="4" s="1"/>
  <c r="AI87" i="1"/>
  <c r="AD87" i="1"/>
  <c r="J36" i="4" s="1"/>
  <c r="Y87" i="1"/>
  <c r="E36" i="4" s="1"/>
  <c r="R87" i="1"/>
  <c r="B36" i="4" s="1"/>
  <c r="AI86" i="1"/>
  <c r="AD86" i="1"/>
  <c r="J35" i="4" s="1"/>
  <c r="Y86" i="1"/>
  <c r="AB86" i="1" s="1"/>
  <c r="H35" i="4" s="1"/>
  <c r="R86" i="1"/>
  <c r="B35" i="4" s="1"/>
  <c r="AI70" i="1"/>
  <c r="AD70" i="1"/>
  <c r="J34" i="4" s="1"/>
  <c r="Y70" i="1"/>
  <c r="R70" i="1"/>
  <c r="B34" i="4" s="1"/>
  <c r="AI69" i="1"/>
  <c r="AD69" i="1"/>
  <c r="J33" i="4" s="1"/>
  <c r="Y69" i="1"/>
  <c r="AB69" i="1" s="1"/>
  <c r="H33" i="4" s="1"/>
  <c r="R69" i="1"/>
  <c r="B33" i="4" s="1"/>
  <c r="AI68" i="1"/>
  <c r="AD68" i="1"/>
  <c r="J32" i="4" s="1"/>
  <c r="Y68" i="1"/>
  <c r="E32" i="4" s="1"/>
  <c r="R68" i="1"/>
  <c r="B32" i="4" s="1"/>
  <c r="AI67" i="1"/>
  <c r="AD67" i="1"/>
  <c r="J31" i="4" s="1"/>
  <c r="Y67" i="1"/>
  <c r="E31" i="4" s="1"/>
  <c r="R67" i="1"/>
  <c r="B31" i="4" s="1"/>
  <c r="AI66" i="1"/>
  <c r="AD66" i="1"/>
  <c r="J30" i="4" s="1"/>
  <c r="Y66" i="1"/>
  <c r="E30" i="4" s="1"/>
  <c r="R66" i="1"/>
  <c r="B30" i="4" s="1"/>
  <c r="AI65" i="1"/>
  <c r="AD65" i="1"/>
  <c r="J29" i="4" s="1"/>
  <c r="Y65" i="1"/>
  <c r="E29" i="4" s="1"/>
  <c r="R65" i="1"/>
  <c r="B29" i="4" s="1"/>
  <c r="AI64" i="1"/>
  <c r="AD64" i="1"/>
  <c r="J28" i="4" s="1"/>
  <c r="Y64" i="1"/>
  <c r="E28" i="4" s="1"/>
  <c r="R64" i="1"/>
  <c r="B28" i="4" s="1"/>
  <c r="AI63" i="1"/>
  <c r="AD63" i="1"/>
  <c r="J27" i="4" s="1"/>
  <c r="Y63" i="1"/>
  <c r="E27" i="4" s="1"/>
  <c r="R63" i="1"/>
  <c r="B27" i="4" s="1"/>
  <c r="AI47" i="1"/>
  <c r="AD47" i="1"/>
  <c r="J26" i="4" s="1"/>
  <c r="Y47" i="1"/>
  <c r="E26" i="4" s="1"/>
  <c r="R47" i="1"/>
  <c r="B26" i="4" s="1"/>
  <c r="J25" i="4"/>
  <c r="E25" i="4"/>
  <c r="B25" i="4"/>
  <c r="AI30" i="1"/>
  <c r="AD30" i="1"/>
  <c r="J24" i="4" s="1"/>
  <c r="Y30" i="1"/>
  <c r="E24" i="4" s="1"/>
  <c r="R30" i="1"/>
  <c r="B24" i="4" s="1"/>
  <c r="AI29" i="1"/>
  <c r="AD29" i="1"/>
  <c r="J23" i="4" s="1"/>
  <c r="Y29" i="1"/>
  <c r="E23" i="4" s="1"/>
  <c r="R29" i="1"/>
  <c r="B23" i="4" s="1"/>
  <c r="AI28" i="1"/>
  <c r="AD28" i="1"/>
  <c r="J22" i="4" s="1"/>
  <c r="Y28" i="1"/>
  <c r="E22" i="4" s="1"/>
  <c r="R28" i="1"/>
  <c r="B22" i="4" s="1"/>
  <c r="AI27" i="1"/>
  <c r="AD27" i="1"/>
  <c r="J21" i="4" s="1"/>
  <c r="Y27" i="1"/>
  <c r="E21" i="4" s="1"/>
  <c r="R27" i="1"/>
  <c r="B21" i="4" s="1"/>
  <c r="AI26" i="1"/>
  <c r="AD26" i="1"/>
  <c r="J20" i="4" s="1"/>
  <c r="Y26" i="1"/>
  <c r="E20" i="4" s="1"/>
  <c r="R26" i="1"/>
  <c r="B20" i="4" s="1"/>
  <c r="AI25" i="1"/>
  <c r="AD25" i="1"/>
  <c r="J19" i="4" s="1"/>
  <c r="Y25" i="1"/>
  <c r="E19" i="4" s="1"/>
  <c r="R25" i="1"/>
  <c r="B19" i="4" s="1"/>
  <c r="AI24" i="1"/>
  <c r="AD24" i="1"/>
  <c r="J18" i="4" s="1"/>
  <c r="Y24" i="1"/>
  <c r="E18" i="4" s="1"/>
  <c r="R24" i="1"/>
  <c r="B18" i="4" s="1"/>
  <c r="AI23" i="1"/>
  <c r="AD23" i="1"/>
  <c r="J17" i="4" s="1"/>
  <c r="Y23" i="1"/>
  <c r="E17" i="4" s="1"/>
  <c r="R23" i="1"/>
  <c r="B17" i="4" s="1"/>
  <c r="AI22" i="1"/>
  <c r="AD22" i="1"/>
  <c r="J16" i="4" s="1"/>
  <c r="Y22" i="1"/>
  <c r="E16" i="4" s="1"/>
  <c r="R22" i="1"/>
  <c r="B16" i="4" s="1"/>
  <c r="AI21" i="1"/>
  <c r="AD21" i="1"/>
  <c r="J15" i="4" s="1"/>
  <c r="Y21" i="1"/>
  <c r="E15" i="4" s="1"/>
  <c r="R21" i="1"/>
  <c r="B15" i="4" s="1"/>
  <c r="AI20" i="1"/>
  <c r="AD20" i="1"/>
  <c r="J14" i="4" s="1"/>
  <c r="Y20" i="1"/>
  <c r="E14" i="4" s="1"/>
  <c r="R20" i="1"/>
  <c r="B14" i="4" s="1"/>
  <c r="AI19" i="1"/>
  <c r="AD19" i="1"/>
  <c r="J13" i="4" s="1"/>
  <c r="Y19" i="1"/>
  <c r="E13" i="4" s="1"/>
  <c r="R19" i="1"/>
  <c r="B13" i="4" s="1"/>
  <c r="AI18" i="1"/>
  <c r="AD18" i="1"/>
  <c r="J12" i="4" s="1"/>
  <c r="Y18" i="1"/>
  <c r="E12" i="4" s="1"/>
  <c r="R18" i="1"/>
  <c r="B12" i="4" s="1"/>
  <c r="AI17" i="1"/>
  <c r="AD17" i="1"/>
  <c r="J11" i="4" s="1"/>
  <c r="Y17" i="1"/>
  <c r="E11" i="4" s="1"/>
  <c r="R17" i="1"/>
  <c r="B11" i="4" s="1"/>
  <c r="AI16" i="1"/>
  <c r="AD16" i="1"/>
  <c r="J10" i="4" s="1"/>
  <c r="Y16" i="1"/>
  <c r="E10" i="4" s="1"/>
  <c r="R16" i="1"/>
  <c r="B10" i="4" s="1"/>
  <c r="AI15" i="1"/>
  <c r="AD15" i="1"/>
  <c r="J9" i="4" s="1"/>
  <c r="Y15" i="1"/>
  <c r="E9" i="4" s="1"/>
  <c r="R15" i="1"/>
  <c r="B9" i="4" s="1"/>
  <c r="AI14" i="1"/>
  <c r="AD14" i="1"/>
  <c r="J8" i="4" s="1"/>
  <c r="Y14" i="1"/>
  <c r="E8" i="4" s="1"/>
  <c r="R14" i="1"/>
  <c r="B8" i="4" s="1"/>
  <c r="AI13" i="1"/>
  <c r="AD13" i="1"/>
  <c r="J7" i="4" s="1"/>
  <c r="Y13" i="1"/>
  <c r="E7" i="4" s="1"/>
  <c r="R13" i="1"/>
  <c r="B7" i="4" s="1"/>
  <c r="AI12" i="1"/>
  <c r="AD12" i="1"/>
  <c r="J6" i="4" s="1"/>
  <c r="Y12" i="1"/>
  <c r="E6" i="4" s="1"/>
  <c r="R12" i="1"/>
  <c r="B6" i="4" s="1"/>
  <c r="AI11" i="1"/>
  <c r="AD11" i="1"/>
  <c r="J5" i="4" s="1"/>
  <c r="Y11" i="1"/>
  <c r="E5" i="4" s="1"/>
  <c r="R11" i="1"/>
  <c r="B5" i="4" s="1"/>
  <c r="AI10" i="1"/>
  <c r="AD10" i="1"/>
  <c r="J4" i="4" s="1"/>
  <c r="Y10" i="1"/>
  <c r="E4" i="4" s="1"/>
  <c r="R10" i="1"/>
  <c r="B4" i="4" s="1"/>
  <c r="AI9" i="1"/>
  <c r="AD9" i="1"/>
  <c r="J3" i="4" s="1"/>
  <c r="Y9" i="1"/>
  <c r="E3" i="4" s="1"/>
  <c r="R9" i="1"/>
  <c r="B3" i="4" s="1"/>
  <c r="AI8" i="1"/>
  <c r="AD8" i="1"/>
  <c r="J2" i="4" s="1"/>
  <c r="Y8" i="1"/>
  <c r="E2" i="4" s="1"/>
  <c r="W8" i="1"/>
  <c r="S8" i="1"/>
  <c r="R8" i="1"/>
  <c r="B2" i="4" s="1"/>
  <c r="AC5" i="1"/>
  <c r="AD4" i="18" s="1"/>
  <c r="Y5" i="1"/>
  <c r="U13" i="18" l="1"/>
  <c r="C3" i="27" s="1"/>
  <c r="AA13" i="18"/>
  <c r="F108" i="4" s="1"/>
  <c r="AB15" i="18"/>
  <c r="G110" i="4" s="1"/>
  <c r="AA17" i="18"/>
  <c r="F112" i="4" s="1"/>
  <c r="AD17" i="18"/>
  <c r="I112" i="4" s="1"/>
  <c r="AD18" i="18"/>
  <c r="I113" i="4" s="1"/>
  <c r="AG18" i="18"/>
  <c r="W34" i="18"/>
  <c r="Y34" i="18" s="1"/>
  <c r="C114" i="4" s="1"/>
  <c r="AG34" i="18"/>
  <c r="AC35" i="18"/>
  <c r="H115" i="4" s="1"/>
  <c r="AD36" i="18"/>
  <c r="I116" i="4" s="1"/>
  <c r="AG36" i="18"/>
  <c r="AB37" i="18"/>
  <c r="G117" i="4" s="1"/>
  <c r="AA38" i="18"/>
  <c r="F118" i="4" s="1"/>
  <c r="AD38" i="18"/>
  <c r="I118" i="4" s="1"/>
  <c r="AD39" i="18"/>
  <c r="I119" i="4" s="1"/>
  <c r="AB40" i="18"/>
  <c r="G120" i="4" s="1"/>
  <c r="AA41" i="18"/>
  <c r="F121" i="4" s="1"/>
  <c r="AD41" i="18"/>
  <c r="I121" i="4" s="1"/>
  <c r="AD42" i="18"/>
  <c r="I122" i="4" s="1"/>
  <c r="AC44" i="18"/>
  <c r="H124" i="4" s="1"/>
  <c r="AG44" i="18"/>
  <c r="AG45" i="18"/>
  <c r="AC62" i="18"/>
  <c r="H127" i="4" s="1"/>
  <c r="AG62" i="18"/>
  <c r="AA64" i="18"/>
  <c r="F129" i="4" s="1"/>
  <c r="AC64" i="18"/>
  <c r="H129" i="4" s="1"/>
  <c r="AA65" i="18"/>
  <c r="F130" i="4" s="1"/>
  <c r="AD65" i="18"/>
  <c r="I130" i="4" s="1"/>
  <c r="AG65" i="18"/>
  <c r="AD66" i="18"/>
  <c r="I131" i="4" s="1"/>
  <c r="AB67" i="18"/>
  <c r="G132" i="4" s="1"/>
  <c r="AD67" i="18"/>
  <c r="I132" i="4" s="1"/>
  <c r="AG67" i="18"/>
  <c r="AB68" i="18"/>
  <c r="G133" i="4" s="1"/>
  <c r="AA69" i="18"/>
  <c r="F134" i="4" s="1"/>
  <c r="AC70" i="18"/>
  <c r="H135" i="4" s="1"/>
  <c r="W71" i="18"/>
  <c r="Y71" i="18" s="1"/>
  <c r="C136" i="4" s="1"/>
  <c r="AB71" i="18"/>
  <c r="G136" i="4" s="1"/>
  <c r="AG71" i="18"/>
  <c r="AB88" i="18"/>
  <c r="G138" i="4" s="1"/>
  <c r="AD88" i="18"/>
  <c r="I138" i="4" s="1"/>
  <c r="AB89" i="18"/>
  <c r="G139" i="4" s="1"/>
  <c r="AG89" i="18"/>
  <c r="AD91" i="18"/>
  <c r="I141" i="4" s="1"/>
  <c r="AB93" i="18"/>
  <c r="G143" i="4" s="1"/>
  <c r="AD93" i="18"/>
  <c r="I143" i="4" s="1"/>
  <c r="AG93" i="18"/>
  <c r="AG95" i="18"/>
  <c r="AB96" i="18"/>
  <c r="G146" i="4" s="1"/>
  <c r="AD96" i="18"/>
  <c r="I146" i="4" s="1"/>
  <c r="AG96" i="18"/>
  <c r="AB97" i="18"/>
  <c r="G147" i="4" s="1"/>
  <c r="AD97" i="18"/>
  <c r="I147" i="4" s="1"/>
  <c r="AG97" i="18"/>
  <c r="AC99" i="18"/>
  <c r="H149" i="4" s="1"/>
  <c r="V13" i="18"/>
  <c r="D3" i="27" s="1"/>
  <c r="AG16" i="18"/>
  <c r="AC17" i="18"/>
  <c r="H112" i="4" s="1"/>
  <c r="AB38" i="18"/>
  <c r="G118" i="4" s="1"/>
  <c r="AB41" i="18"/>
  <c r="G121" i="4" s="1"/>
  <c r="AB64" i="18"/>
  <c r="G129" i="4" s="1"/>
  <c r="AD64" i="18"/>
  <c r="I129" i="4" s="1"/>
  <c r="AG64" i="18"/>
  <c r="AB65" i="18"/>
  <c r="G130" i="4" s="1"/>
  <c r="AD69" i="18"/>
  <c r="I134" i="4" s="1"/>
  <c r="AC88" i="18"/>
  <c r="H138" i="4" s="1"/>
  <c r="AC93" i="18"/>
  <c r="H143" i="4" s="1"/>
  <c r="AD94" i="18"/>
  <c r="I144" i="4" s="1"/>
  <c r="AA96" i="18"/>
  <c r="F146" i="4" s="1"/>
  <c r="AC96" i="18"/>
  <c r="H146" i="4" s="1"/>
  <c r="AA97" i="18"/>
  <c r="F147" i="4" s="1"/>
  <c r="AC97" i="18"/>
  <c r="H147" i="4" s="1"/>
  <c r="AA98" i="18"/>
  <c r="F148" i="4" s="1"/>
  <c r="AB99" i="18"/>
  <c r="G149" i="4" s="1"/>
  <c r="AD99" i="18"/>
  <c r="I149" i="4" s="1"/>
  <c r="W69" i="18"/>
  <c r="Y69" i="18" s="1"/>
  <c r="C134" i="4" s="1"/>
  <c r="U71" i="18"/>
  <c r="U40" i="18"/>
  <c r="C5" i="27" s="1"/>
  <c r="U44" i="18"/>
  <c r="U34" i="18"/>
  <c r="C4" i="27" s="1"/>
  <c r="U37" i="18"/>
  <c r="W39" i="18"/>
  <c r="Y39" i="18" s="1"/>
  <c r="C119" i="4" s="1"/>
  <c r="V40" i="18"/>
  <c r="D5" i="27" s="1"/>
  <c r="U42" i="18"/>
  <c r="U43" i="18"/>
  <c r="V44" i="18"/>
  <c r="U39" i="18"/>
  <c r="V34" i="18"/>
  <c r="D4" i="27" s="1"/>
  <c r="V37" i="18"/>
  <c r="W40" i="18"/>
  <c r="Y40" i="18" s="1"/>
  <c r="C120" i="4" s="1"/>
  <c r="W42" i="18"/>
  <c r="Y42" i="18" s="1"/>
  <c r="C122" i="4" s="1"/>
  <c r="V43" i="18"/>
  <c r="U89" i="18"/>
  <c r="U91" i="18"/>
  <c r="V92" i="18"/>
  <c r="W92" i="18"/>
  <c r="Y92" i="18" s="1"/>
  <c r="C142" i="4" s="1"/>
  <c r="V89" i="18"/>
  <c r="U88" i="18"/>
  <c r="C8" i="27" s="1"/>
  <c r="U90" i="18"/>
  <c r="V93" i="18"/>
  <c r="V68" i="18"/>
  <c r="U72" i="18"/>
  <c r="V72" i="18"/>
  <c r="U35" i="18"/>
  <c r="V45" i="18"/>
  <c r="W15" i="18"/>
  <c r="Y15" i="18" s="1"/>
  <c r="C110" i="4" s="1"/>
  <c r="U15" i="18"/>
  <c r="U16" i="18"/>
  <c r="U17" i="18"/>
  <c r="V16" i="18"/>
  <c r="V62" i="18"/>
  <c r="V65" i="18"/>
  <c r="W66" i="18"/>
  <c r="Y66" i="18" s="1"/>
  <c r="C131" i="4" s="1"/>
  <c r="V63" i="18"/>
  <c r="U62" i="18"/>
  <c r="V94" i="18"/>
  <c r="D9" i="27" s="1"/>
  <c r="V96" i="18"/>
  <c r="V95" i="18"/>
  <c r="W95" i="18"/>
  <c r="Y95" i="18" s="1"/>
  <c r="C145" i="4" s="1"/>
  <c r="W98" i="18"/>
  <c r="Y98" i="18" s="1"/>
  <c r="C148" i="4" s="1"/>
  <c r="AG63" i="18"/>
  <c r="AG92" i="18"/>
  <c r="E109" i="4"/>
  <c r="E117" i="4"/>
  <c r="E125" i="4"/>
  <c r="AA7" i="18"/>
  <c r="F102" i="4" s="1"/>
  <c r="W13" i="18"/>
  <c r="Y13" i="18" s="1"/>
  <c r="C108" i="4" s="1"/>
  <c r="AG13" i="18"/>
  <c r="AA14" i="18"/>
  <c r="F109" i="4" s="1"/>
  <c r="AD15" i="18"/>
  <c r="I110" i="4" s="1"/>
  <c r="AB17" i="18"/>
  <c r="G112" i="4" s="1"/>
  <c r="U18" i="18"/>
  <c r="AB35" i="18"/>
  <c r="G115" i="4" s="1"/>
  <c r="U36" i="18"/>
  <c r="AC38" i="18"/>
  <c r="H118" i="4" s="1"/>
  <c r="AG39" i="18"/>
  <c r="AC41" i="18"/>
  <c r="H121" i="4" s="1"/>
  <c r="AG42" i="18"/>
  <c r="AA43" i="18"/>
  <c r="F123" i="4" s="1"/>
  <c r="AD44" i="18"/>
  <c r="I124" i="4" s="1"/>
  <c r="W45" i="18"/>
  <c r="Y45" i="18" s="1"/>
  <c r="C125" i="4" s="1"/>
  <c r="AA61" i="18"/>
  <c r="F126" i="4" s="1"/>
  <c r="AD62" i="18"/>
  <c r="I127" i="4" s="1"/>
  <c r="W63" i="18"/>
  <c r="Y63" i="18" s="1"/>
  <c r="C128" i="4" s="1"/>
  <c r="U65" i="18"/>
  <c r="U68" i="18"/>
  <c r="AA72" i="18"/>
  <c r="F137" i="4" s="1"/>
  <c r="AA90" i="18"/>
  <c r="F140" i="4" s="1"/>
  <c r="U94" i="18"/>
  <c r="C9" i="27" s="1"/>
  <c r="U97" i="18"/>
  <c r="E114" i="4"/>
  <c r="E122" i="4"/>
  <c r="AB14" i="18"/>
  <c r="G109" i="4" s="1"/>
  <c r="V18" i="18"/>
  <c r="V36" i="18"/>
  <c r="AB43" i="18"/>
  <c r="G123" i="4" s="1"/>
  <c r="AB61" i="18"/>
  <c r="G126" i="4" s="1"/>
  <c r="V97" i="18"/>
  <c r="E111" i="4"/>
  <c r="E119" i="4"/>
  <c r="E127" i="4"/>
  <c r="E131" i="4"/>
  <c r="E133" i="4"/>
  <c r="E135" i="4"/>
  <c r="E137" i="4"/>
  <c r="E139" i="4"/>
  <c r="E141" i="4"/>
  <c r="E145" i="4"/>
  <c r="E149" i="4"/>
  <c r="AC14" i="18"/>
  <c r="H109" i="4" s="1"/>
  <c r="AA16" i="18"/>
  <c r="F111" i="4" s="1"/>
  <c r="AA34" i="18"/>
  <c r="F114" i="4" s="1"/>
  <c r="AD35" i="18"/>
  <c r="I115" i="4" s="1"/>
  <c r="U38" i="18"/>
  <c r="U41" i="18"/>
  <c r="AC43" i="18"/>
  <c r="H123" i="4" s="1"/>
  <c r="AA45" i="18"/>
  <c r="F125" i="4" s="1"/>
  <c r="AC61" i="18"/>
  <c r="H126" i="4" s="1"/>
  <c r="AA63" i="18"/>
  <c r="F128" i="4" s="1"/>
  <c r="AB66" i="18"/>
  <c r="G131" i="4" s="1"/>
  <c r="U67" i="18"/>
  <c r="C7" i="27" s="1"/>
  <c r="AB69" i="18"/>
  <c r="G134" i="4" s="1"/>
  <c r="U70" i="18"/>
  <c r="AC72" i="18"/>
  <c r="H137" i="4" s="1"/>
  <c r="V88" i="18"/>
  <c r="D8" i="27" s="1"/>
  <c r="AC90" i="18"/>
  <c r="H140" i="4" s="1"/>
  <c r="V91" i="18"/>
  <c r="AG91" i="18"/>
  <c r="AA92" i="18"/>
  <c r="F142" i="4" s="1"/>
  <c r="W94" i="18"/>
  <c r="Y94" i="18" s="1"/>
  <c r="C144" i="4" s="1"/>
  <c r="AG94" i="18"/>
  <c r="AA95" i="18"/>
  <c r="F145" i="4" s="1"/>
  <c r="AB98" i="18"/>
  <c r="G148" i="4" s="1"/>
  <c r="U99" i="18"/>
  <c r="E108" i="4"/>
  <c r="E116" i="4"/>
  <c r="E124" i="4"/>
  <c r="AD14" i="18"/>
  <c r="I109" i="4" s="1"/>
  <c r="AB16" i="18"/>
  <c r="G111" i="4" s="1"/>
  <c r="AB34" i="18"/>
  <c r="G114" i="4" s="1"/>
  <c r="V38" i="18"/>
  <c r="AG38" i="18"/>
  <c r="AA39" i="18"/>
  <c r="F119" i="4" s="1"/>
  <c r="AC40" i="18"/>
  <c r="H120" i="4" s="1"/>
  <c r="V41" i="18"/>
  <c r="AG41" i="18"/>
  <c r="AA42" i="18"/>
  <c r="F122" i="4" s="1"/>
  <c r="AD43" i="18"/>
  <c r="I123" i="4" s="1"/>
  <c r="AB45" i="18"/>
  <c r="G125" i="4" s="1"/>
  <c r="U61" i="18"/>
  <c r="C6" i="27" s="1"/>
  <c r="AD61" i="18"/>
  <c r="I126" i="4" s="1"/>
  <c r="AB63" i="18"/>
  <c r="G128" i="4" s="1"/>
  <c r="U64" i="18"/>
  <c r="AC66" i="18"/>
  <c r="H131" i="4" s="1"/>
  <c r="V67" i="18"/>
  <c r="D7" i="27" s="1"/>
  <c r="AC69" i="18"/>
  <c r="H134" i="4" s="1"/>
  <c r="V70" i="18"/>
  <c r="AG70" i="18"/>
  <c r="AA71" i="18"/>
  <c r="F136" i="4" s="1"/>
  <c r="AD72" i="18"/>
  <c r="I137" i="4" s="1"/>
  <c r="W88" i="18"/>
  <c r="Y88" i="18" s="1"/>
  <c r="C138" i="4" s="1"/>
  <c r="AG88" i="18"/>
  <c r="AA89" i="18"/>
  <c r="F139" i="4" s="1"/>
  <c r="AD90" i="18"/>
  <c r="I140" i="4" s="1"/>
  <c r="AB92" i="18"/>
  <c r="G142" i="4" s="1"/>
  <c r="U93" i="18"/>
  <c r="AB95" i="18"/>
  <c r="G145" i="4" s="1"/>
  <c r="U96" i="18"/>
  <c r="AC98" i="18"/>
  <c r="H148" i="4" s="1"/>
  <c r="V99" i="18"/>
  <c r="AG99" i="18"/>
  <c r="E113" i="4"/>
  <c r="B6" i="27"/>
  <c r="AB13" i="18"/>
  <c r="G108" i="4" s="1"/>
  <c r="U14" i="18"/>
  <c r="AC16" i="18"/>
  <c r="H111" i="4" s="1"/>
  <c r="V17" i="18"/>
  <c r="AG17" i="18"/>
  <c r="AA18" i="18"/>
  <c r="F113" i="4" s="1"/>
  <c r="AC34" i="18"/>
  <c r="H114" i="4" s="1"/>
  <c r="V35" i="18"/>
  <c r="AG35" i="18"/>
  <c r="AA36" i="18"/>
  <c r="F116" i="4" s="1"/>
  <c r="AB39" i="18"/>
  <c r="G119" i="4" s="1"/>
  <c r="AB42" i="18"/>
  <c r="G122" i="4" s="1"/>
  <c r="AC45" i="18"/>
  <c r="H125" i="4" s="1"/>
  <c r="V61" i="18"/>
  <c r="D6" i="27" s="1"/>
  <c r="AC63" i="18"/>
  <c r="H128" i="4" s="1"/>
  <c r="V64" i="18"/>
  <c r="W67" i="18"/>
  <c r="Y67" i="18" s="1"/>
  <c r="C132" i="4" s="1"/>
  <c r="AC92" i="18"/>
  <c r="H142" i="4" s="1"/>
  <c r="AC95" i="18"/>
  <c r="H145" i="4" s="1"/>
  <c r="AD98" i="18"/>
  <c r="I148" i="4" s="1"/>
  <c r="E126" i="4"/>
  <c r="AC13" i="18"/>
  <c r="H108" i="4" s="1"/>
  <c r="V14" i="18"/>
  <c r="AB18" i="18"/>
  <c r="G113" i="4" s="1"/>
  <c r="AB36" i="18"/>
  <c r="G116" i="4" s="1"/>
  <c r="AG43" i="18"/>
  <c r="AD63" i="18"/>
  <c r="I128" i="4" s="1"/>
  <c r="U66" i="18"/>
  <c r="U69" i="18"/>
  <c r="AC71" i="18"/>
  <c r="H136" i="4" s="1"/>
  <c r="AC89" i="18"/>
  <c r="H139" i="4" s="1"/>
  <c r="V90" i="18"/>
  <c r="AG90" i="18"/>
  <c r="AA91" i="18"/>
  <c r="F141" i="4" s="1"/>
  <c r="AD92" i="18"/>
  <c r="I142" i="4" s="1"/>
  <c r="AA94" i="18"/>
  <c r="F144" i="4" s="1"/>
  <c r="U98" i="18"/>
  <c r="E130" i="4"/>
  <c r="E134" i="4"/>
  <c r="E136" i="4"/>
  <c r="E138" i="4"/>
  <c r="E144" i="4"/>
  <c r="E148" i="4"/>
  <c r="AB8" i="18"/>
  <c r="G103" i="4" s="1"/>
  <c r="AD8" i="18"/>
  <c r="I103" i="4" s="1"/>
  <c r="AG8" i="18"/>
  <c r="AB9" i="18"/>
  <c r="G104" i="4" s="1"/>
  <c r="AD9" i="18"/>
  <c r="I104" i="4" s="1"/>
  <c r="AG9" i="18"/>
  <c r="AB10" i="18"/>
  <c r="G105" i="4" s="1"/>
  <c r="AD10" i="18"/>
  <c r="I105" i="4" s="1"/>
  <c r="AG10" i="18"/>
  <c r="AB11" i="18"/>
  <c r="G106" i="4" s="1"/>
  <c r="AD11" i="18"/>
  <c r="I106" i="4" s="1"/>
  <c r="AG11" i="18"/>
  <c r="AB12" i="18"/>
  <c r="G107" i="4" s="1"/>
  <c r="AD12" i="18"/>
  <c r="I107" i="4" s="1"/>
  <c r="AG12" i="18"/>
  <c r="AC7" i="18"/>
  <c r="H102" i="4" s="1"/>
  <c r="AA8" i="18"/>
  <c r="F103" i="4" s="1"/>
  <c r="AC8" i="18"/>
  <c r="H103" i="4" s="1"/>
  <c r="AA9" i="18"/>
  <c r="F104" i="4" s="1"/>
  <c r="AC9" i="18"/>
  <c r="H104" i="4" s="1"/>
  <c r="AA10" i="18"/>
  <c r="F105" i="4" s="1"/>
  <c r="AC10" i="18"/>
  <c r="H105" i="4" s="1"/>
  <c r="AA11" i="18"/>
  <c r="F106" i="4" s="1"/>
  <c r="AC11" i="18"/>
  <c r="H106" i="4" s="1"/>
  <c r="AA12" i="18"/>
  <c r="F107" i="4" s="1"/>
  <c r="AC12" i="18"/>
  <c r="H107" i="4" s="1"/>
  <c r="AB7" i="18"/>
  <c r="G102" i="4" s="1"/>
  <c r="AD7" i="18"/>
  <c r="I102" i="4" s="1"/>
  <c r="AG7" i="18"/>
  <c r="U7" i="18"/>
  <c r="C2" i="27" s="1"/>
  <c r="W8" i="18"/>
  <c r="Y8" i="18" s="1"/>
  <c r="C103" i="4" s="1"/>
  <c r="W10" i="18"/>
  <c r="Y10" i="18" s="1"/>
  <c r="C105" i="4" s="1"/>
  <c r="W12" i="18"/>
  <c r="Y12" i="18" s="1"/>
  <c r="C107" i="4" s="1"/>
  <c r="W7" i="18"/>
  <c r="Y7" i="18" s="1"/>
  <c r="C102" i="4" s="1"/>
  <c r="U8" i="18"/>
  <c r="U10" i="18"/>
  <c r="U12" i="18"/>
  <c r="V9" i="18"/>
  <c r="V11" i="18"/>
  <c r="V7" i="18"/>
  <c r="D2" i="27" s="1"/>
  <c r="U9" i="18"/>
  <c r="U11" i="18"/>
  <c r="Z102" i="1"/>
  <c r="F51" i="4" s="1"/>
  <c r="T8" i="1"/>
  <c r="V8" i="1"/>
  <c r="X8" i="1" s="1"/>
  <c r="U8" i="1"/>
  <c r="Z87" i="1"/>
  <c r="F36" i="4" s="1"/>
  <c r="Z95" i="1"/>
  <c r="F44" i="4" s="1"/>
  <c r="Z91" i="1"/>
  <c r="F40" i="4" s="1"/>
  <c r="Z98" i="1"/>
  <c r="F47" i="4" s="1"/>
  <c r="Z88" i="1"/>
  <c r="F37" i="4" s="1"/>
  <c r="Z92" i="1"/>
  <c r="F41" i="4" s="1"/>
  <c r="Z96" i="1"/>
  <c r="F45" i="4" s="1"/>
  <c r="Z99" i="1"/>
  <c r="F48" i="4" s="1"/>
  <c r="E34" i="4"/>
  <c r="Z70" i="1"/>
  <c r="F34" i="4" s="1"/>
  <c r="E39" i="4"/>
  <c r="Z90" i="1"/>
  <c r="F39" i="4" s="1"/>
  <c r="E42" i="4"/>
  <c r="Z93" i="1"/>
  <c r="F42" i="4" s="1"/>
  <c r="E50" i="4"/>
  <c r="Z101" i="1"/>
  <c r="F50" i="4" s="1"/>
  <c r="E78" i="4"/>
  <c r="Z174" i="1"/>
  <c r="F78" i="4" s="1"/>
  <c r="E80" i="4"/>
  <c r="Z176" i="1"/>
  <c r="F80" i="4" s="1"/>
  <c r="E82" i="4"/>
  <c r="Z193" i="1"/>
  <c r="F82" i="4" s="1"/>
  <c r="E84" i="4"/>
  <c r="Z195" i="1"/>
  <c r="F84" i="4" s="1"/>
  <c r="E86" i="4"/>
  <c r="Z197" i="1"/>
  <c r="F86" i="4" s="1"/>
  <c r="E88" i="4"/>
  <c r="Z199" i="1"/>
  <c r="F88" i="4" s="1"/>
  <c r="E90" i="4"/>
  <c r="Z201" i="1"/>
  <c r="F90" i="4" s="1"/>
  <c r="E92" i="4"/>
  <c r="Z203" i="1"/>
  <c r="F92" i="4" s="1"/>
  <c r="E94" i="4"/>
  <c r="Z205" i="1"/>
  <c r="F94" i="4" s="1"/>
  <c r="E96" i="4"/>
  <c r="Z207" i="1"/>
  <c r="F96" i="4" s="1"/>
  <c r="E98" i="4"/>
  <c r="Z209" i="1"/>
  <c r="F98" i="4" s="1"/>
  <c r="E100" i="4"/>
  <c r="Z211" i="1"/>
  <c r="F100" i="4" s="1"/>
  <c r="AB70" i="1"/>
  <c r="H34" i="4" s="1"/>
  <c r="E35" i="4"/>
  <c r="Z86" i="1"/>
  <c r="F35" i="4" s="1"/>
  <c r="E38" i="4"/>
  <c r="Z89" i="1"/>
  <c r="F38" i="4" s="1"/>
  <c r="AB90" i="1"/>
  <c r="H39" i="4" s="1"/>
  <c r="AB93" i="1"/>
  <c r="H42" i="4" s="1"/>
  <c r="E43" i="4"/>
  <c r="Z94" i="1"/>
  <c r="F43" i="4" s="1"/>
  <c r="E46" i="4"/>
  <c r="Z97" i="1"/>
  <c r="F46" i="4" s="1"/>
  <c r="E49" i="4"/>
  <c r="Z100" i="1"/>
  <c r="F49" i="4" s="1"/>
  <c r="AB101" i="1"/>
  <c r="H50" i="4" s="1"/>
  <c r="E77" i="4"/>
  <c r="Z173" i="1"/>
  <c r="F77" i="4" s="1"/>
  <c r="AB174" i="1"/>
  <c r="H78" i="4" s="1"/>
  <c r="E79" i="4"/>
  <c r="Z175" i="1"/>
  <c r="F79" i="4" s="1"/>
  <c r="AB176" i="1"/>
  <c r="H80" i="4" s="1"/>
  <c r="E81" i="4"/>
  <c r="Z177" i="1"/>
  <c r="F81" i="4" s="1"/>
  <c r="AB193" i="1"/>
  <c r="H82" i="4" s="1"/>
  <c r="E83" i="4"/>
  <c r="Z194" i="1"/>
  <c r="F83" i="4" s="1"/>
  <c r="AB195" i="1"/>
  <c r="H84" i="4" s="1"/>
  <c r="E85" i="4"/>
  <c r="Z196" i="1"/>
  <c r="F85" i="4" s="1"/>
  <c r="AB197" i="1"/>
  <c r="H86" i="4" s="1"/>
  <c r="E87" i="4"/>
  <c r="Z198" i="1"/>
  <c r="F87" i="4" s="1"/>
  <c r="AB199" i="1"/>
  <c r="H88" i="4" s="1"/>
  <c r="E89" i="4"/>
  <c r="Z200" i="1"/>
  <c r="F89" i="4" s="1"/>
  <c r="AB201" i="1"/>
  <c r="H90" i="4" s="1"/>
  <c r="E91" i="4"/>
  <c r="Z202" i="1"/>
  <c r="F91" i="4" s="1"/>
  <c r="AB203" i="1"/>
  <c r="H92" i="4" s="1"/>
  <c r="E93" i="4"/>
  <c r="Z204" i="1"/>
  <c r="F93" i="4" s="1"/>
  <c r="AB205" i="1"/>
  <c r="H94" i="4" s="1"/>
  <c r="E95" i="4"/>
  <c r="Z206" i="1"/>
  <c r="F95" i="4" s="1"/>
  <c r="AB207" i="1"/>
  <c r="H96" i="4" s="1"/>
  <c r="E97" i="4"/>
  <c r="Z208" i="1"/>
  <c r="F97" i="4" s="1"/>
  <c r="AB209" i="1"/>
  <c r="H98" i="4" s="1"/>
  <c r="E99" i="4"/>
  <c r="Z210" i="1"/>
  <c r="F99" i="4" s="1"/>
  <c r="AB211" i="1"/>
  <c r="H100" i="4" s="1"/>
  <c r="E101" i="4"/>
  <c r="Z212" i="1"/>
  <c r="F101" i="4" s="1"/>
  <c r="AB87" i="1"/>
  <c r="H36" i="4" s="1"/>
  <c r="AB88" i="1"/>
  <c r="H37" i="4" s="1"/>
  <c r="AB91" i="1"/>
  <c r="H40" i="4" s="1"/>
  <c r="AB92" i="1"/>
  <c r="H41" i="4" s="1"/>
  <c r="AB95" i="1"/>
  <c r="H44" i="4" s="1"/>
  <c r="AB96" i="1"/>
  <c r="H45" i="4" s="1"/>
  <c r="AB98" i="1"/>
  <c r="H47" i="4" s="1"/>
  <c r="AB99" i="1"/>
  <c r="H48" i="4" s="1"/>
  <c r="AB102" i="1"/>
  <c r="H51" i="4" s="1"/>
  <c r="AF8" i="1"/>
  <c r="AC9" i="1"/>
  <c r="I3" i="4" s="1"/>
  <c r="Z8" i="1"/>
  <c r="F2" i="4" s="1"/>
  <c r="AB8" i="1"/>
  <c r="H2" i="4" s="1"/>
  <c r="Z9" i="1"/>
  <c r="F3" i="4" s="1"/>
  <c r="AB9" i="1"/>
  <c r="H3" i="4" s="1"/>
  <c r="Z10" i="1"/>
  <c r="F4" i="4" s="1"/>
  <c r="AB10" i="1"/>
  <c r="H4" i="4" s="1"/>
  <c r="Z11" i="1"/>
  <c r="F5" i="4" s="1"/>
  <c r="AB11" i="1"/>
  <c r="H5" i="4" s="1"/>
  <c r="Z12" i="1"/>
  <c r="F6" i="4" s="1"/>
  <c r="AB12" i="1"/>
  <c r="H6" i="4" s="1"/>
  <c r="Z13" i="1"/>
  <c r="F7" i="4" s="1"/>
  <c r="AB13" i="1"/>
  <c r="H7" i="4" s="1"/>
  <c r="Z14" i="1"/>
  <c r="F8" i="4" s="1"/>
  <c r="AB14" i="1"/>
  <c r="H8" i="4" s="1"/>
  <c r="Z15" i="1"/>
  <c r="F9" i="4" s="1"/>
  <c r="AB15" i="1"/>
  <c r="H9" i="4" s="1"/>
  <c r="Z16" i="1"/>
  <c r="F10" i="4" s="1"/>
  <c r="AB16" i="1"/>
  <c r="H10" i="4" s="1"/>
  <c r="Z17" i="1"/>
  <c r="F11" i="4" s="1"/>
  <c r="AB17" i="1"/>
  <c r="H11" i="4" s="1"/>
  <c r="Z18" i="1"/>
  <c r="F12" i="4" s="1"/>
  <c r="AB18" i="1"/>
  <c r="H12" i="4" s="1"/>
  <c r="Z19" i="1"/>
  <c r="F13" i="4" s="1"/>
  <c r="AB19" i="1"/>
  <c r="H13" i="4" s="1"/>
  <c r="Z20" i="1"/>
  <c r="F14" i="4" s="1"/>
  <c r="AB20" i="1"/>
  <c r="H14" i="4" s="1"/>
  <c r="Z21" i="1"/>
  <c r="F15" i="4" s="1"/>
  <c r="AB21" i="1"/>
  <c r="H15" i="4" s="1"/>
  <c r="Z22" i="1"/>
  <c r="F16" i="4" s="1"/>
  <c r="AB22" i="1"/>
  <c r="H16" i="4" s="1"/>
  <c r="Z23" i="1"/>
  <c r="F17" i="4" s="1"/>
  <c r="AB23" i="1"/>
  <c r="H17" i="4" s="1"/>
  <c r="Z24" i="1"/>
  <c r="F18" i="4" s="1"/>
  <c r="AB24" i="1"/>
  <c r="H18" i="4" s="1"/>
  <c r="Z25" i="1"/>
  <c r="F19" i="4" s="1"/>
  <c r="AB25" i="1"/>
  <c r="H19" i="4" s="1"/>
  <c r="Z26" i="1"/>
  <c r="F20" i="4" s="1"/>
  <c r="AB26" i="1"/>
  <c r="H20" i="4" s="1"/>
  <c r="Z27" i="1"/>
  <c r="F21" i="4" s="1"/>
  <c r="AB27" i="1"/>
  <c r="H21" i="4" s="1"/>
  <c r="Z28" i="1"/>
  <c r="F22" i="4" s="1"/>
  <c r="AB28" i="1"/>
  <c r="H22" i="4" s="1"/>
  <c r="Z29" i="1"/>
  <c r="F23" i="4" s="1"/>
  <c r="AB29" i="1"/>
  <c r="H23" i="4" s="1"/>
  <c r="Z30" i="1"/>
  <c r="F24" i="4" s="1"/>
  <c r="AB30" i="1"/>
  <c r="H24" i="4" s="1"/>
  <c r="F25" i="4"/>
  <c r="H25" i="4"/>
  <c r="Z47" i="1"/>
  <c r="F26" i="4" s="1"/>
  <c r="AB47" i="1"/>
  <c r="H26" i="4" s="1"/>
  <c r="Z63" i="1"/>
  <c r="F27" i="4" s="1"/>
  <c r="AB63" i="1"/>
  <c r="H27" i="4" s="1"/>
  <c r="Z64" i="1"/>
  <c r="F28" i="4" s="1"/>
  <c r="AB64" i="1"/>
  <c r="H28" i="4" s="1"/>
  <c r="Z65" i="1"/>
  <c r="F29" i="4" s="1"/>
  <c r="AB65" i="1"/>
  <c r="H29" i="4" s="1"/>
  <c r="Z66" i="1"/>
  <c r="F30" i="4" s="1"/>
  <c r="AB66" i="1"/>
  <c r="H30" i="4" s="1"/>
  <c r="Z67" i="1"/>
  <c r="F31" i="4" s="1"/>
  <c r="AB67" i="1"/>
  <c r="H31" i="4" s="1"/>
  <c r="Z68" i="1"/>
  <c r="F32" i="4" s="1"/>
  <c r="AB68" i="1"/>
  <c r="H32" i="4" s="1"/>
  <c r="Z69" i="1"/>
  <c r="F33" i="4" s="1"/>
  <c r="E53" i="4"/>
  <c r="AB119" i="1"/>
  <c r="H53" i="4" s="1"/>
  <c r="Z119" i="1"/>
  <c r="F53" i="4" s="1"/>
  <c r="AC119" i="1"/>
  <c r="I53" i="4" s="1"/>
  <c r="AF119" i="1"/>
  <c r="E55" i="4"/>
  <c r="AB121" i="1"/>
  <c r="H55" i="4" s="1"/>
  <c r="Z121" i="1"/>
  <c r="F55" i="4" s="1"/>
  <c r="AC121" i="1"/>
  <c r="I55" i="4" s="1"/>
  <c r="AF121" i="1"/>
  <c r="E57" i="4"/>
  <c r="AB123" i="1"/>
  <c r="H57" i="4" s="1"/>
  <c r="Z123" i="1"/>
  <c r="F57" i="4" s="1"/>
  <c r="AC123" i="1"/>
  <c r="I57" i="4" s="1"/>
  <c r="AF123" i="1"/>
  <c r="E59" i="4"/>
  <c r="AB125" i="1"/>
  <c r="H59" i="4" s="1"/>
  <c r="Z125" i="1"/>
  <c r="F59" i="4" s="1"/>
  <c r="AC125" i="1"/>
  <c r="I59" i="4" s="1"/>
  <c r="AF125" i="1"/>
  <c r="E61" i="4"/>
  <c r="AB127" i="1"/>
  <c r="H61" i="4" s="1"/>
  <c r="Z127" i="1"/>
  <c r="F61" i="4" s="1"/>
  <c r="AC127" i="1"/>
  <c r="I61" i="4" s="1"/>
  <c r="AF127" i="1"/>
  <c r="AA8" i="1"/>
  <c r="G2" i="4" s="1"/>
  <c r="AC8" i="1"/>
  <c r="I2" i="4" s="1"/>
  <c r="AA9" i="1"/>
  <c r="G3" i="4" s="1"/>
  <c r="AF9" i="1"/>
  <c r="AA10" i="1"/>
  <c r="G4" i="4" s="1"/>
  <c r="AC10" i="1"/>
  <c r="I4" i="4" s="1"/>
  <c r="AF10" i="1"/>
  <c r="AA11" i="1"/>
  <c r="G5" i="4" s="1"/>
  <c r="AC11" i="1"/>
  <c r="I5" i="4" s="1"/>
  <c r="AF11" i="1"/>
  <c r="AA12" i="1"/>
  <c r="G6" i="4" s="1"/>
  <c r="AC12" i="1"/>
  <c r="I6" i="4" s="1"/>
  <c r="AF12" i="1"/>
  <c r="AA13" i="1"/>
  <c r="G7" i="4" s="1"/>
  <c r="AC13" i="1"/>
  <c r="I7" i="4" s="1"/>
  <c r="AF13" i="1"/>
  <c r="AA14" i="1"/>
  <c r="G8" i="4" s="1"/>
  <c r="AC14" i="1"/>
  <c r="I8" i="4" s="1"/>
  <c r="AF14" i="1"/>
  <c r="AA15" i="1"/>
  <c r="G9" i="4" s="1"/>
  <c r="AC15" i="1"/>
  <c r="I9" i="4" s="1"/>
  <c r="AF15" i="1"/>
  <c r="AA16" i="1"/>
  <c r="G10" i="4" s="1"/>
  <c r="AC16" i="1"/>
  <c r="I10" i="4" s="1"/>
  <c r="AF16" i="1"/>
  <c r="AA17" i="1"/>
  <c r="G11" i="4" s="1"/>
  <c r="AC17" i="1"/>
  <c r="I11" i="4" s="1"/>
  <c r="AF17" i="1"/>
  <c r="AA18" i="1"/>
  <c r="G12" i="4" s="1"/>
  <c r="AC18" i="1"/>
  <c r="I12" i="4" s="1"/>
  <c r="AF18" i="1"/>
  <c r="AA19" i="1"/>
  <c r="G13" i="4" s="1"/>
  <c r="AC19" i="1"/>
  <c r="I13" i="4" s="1"/>
  <c r="AF19" i="1"/>
  <c r="AA20" i="1"/>
  <c r="G14" i="4" s="1"/>
  <c r="AC20" i="1"/>
  <c r="I14" i="4" s="1"/>
  <c r="AF20" i="1"/>
  <c r="AA21" i="1"/>
  <c r="G15" i="4" s="1"/>
  <c r="AC21" i="1"/>
  <c r="I15" i="4" s="1"/>
  <c r="AF21" i="1"/>
  <c r="AA22" i="1"/>
  <c r="G16" i="4" s="1"/>
  <c r="AC22" i="1"/>
  <c r="I16" i="4" s="1"/>
  <c r="AF22" i="1"/>
  <c r="AA23" i="1"/>
  <c r="G17" i="4" s="1"/>
  <c r="AC23" i="1"/>
  <c r="I17" i="4" s="1"/>
  <c r="AF23" i="1"/>
  <c r="AA24" i="1"/>
  <c r="G18" i="4" s="1"/>
  <c r="AC24" i="1"/>
  <c r="I18" i="4" s="1"/>
  <c r="AF24" i="1"/>
  <c r="AA25" i="1"/>
  <c r="G19" i="4" s="1"/>
  <c r="AC25" i="1"/>
  <c r="I19" i="4" s="1"/>
  <c r="AF25" i="1"/>
  <c r="AA26" i="1"/>
  <c r="G20" i="4" s="1"/>
  <c r="AC26" i="1"/>
  <c r="I20" i="4" s="1"/>
  <c r="AF26" i="1"/>
  <c r="AA27" i="1"/>
  <c r="G21" i="4" s="1"/>
  <c r="AC27" i="1"/>
  <c r="I21" i="4" s="1"/>
  <c r="AF27" i="1"/>
  <c r="AA28" i="1"/>
  <c r="G22" i="4" s="1"/>
  <c r="AC28" i="1"/>
  <c r="I22" i="4" s="1"/>
  <c r="AF28" i="1"/>
  <c r="AA29" i="1"/>
  <c r="G23" i="4" s="1"/>
  <c r="AC29" i="1"/>
  <c r="I23" i="4" s="1"/>
  <c r="AF29" i="1"/>
  <c r="AA30" i="1"/>
  <c r="G24" i="4" s="1"/>
  <c r="AC30" i="1"/>
  <c r="I24" i="4" s="1"/>
  <c r="AF30" i="1"/>
  <c r="G25" i="4"/>
  <c r="I25" i="4"/>
  <c r="AA47" i="1"/>
  <c r="G26" i="4" s="1"/>
  <c r="AC47" i="1"/>
  <c r="I26" i="4" s="1"/>
  <c r="AF47" i="1"/>
  <c r="AA63" i="1"/>
  <c r="G27" i="4" s="1"/>
  <c r="AC63" i="1"/>
  <c r="I27" i="4" s="1"/>
  <c r="AF63" i="1"/>
  <c r="AA64" i="1"/>
  <c r="G28" i="4" s="1"/>
  <c r="AC64" i="1"/>
  <c r="I28" i="4" s="1"/>
  <c r="AF64" i="1"/>
  <c r="AA65" i="1"/>
  <c r="G29" i="4" s="1"/>
  <c r="AC65" i="1"/>
  <c r="I29" i="4" s="1"/>
  <c r="AF65" i="1"/>
  <c r="AA66" i="1"/>
  <c r="G30" i="4" s="1"/>
  <c r="AC66" i="1"/>
  <c r="I30" i="4" s="1"/>
  <c r="AF66" i="1"/>
  <c r="AA67" i="1"/>
  <c r="G31" i="4" s="1"/>
  <c r="AC67" i="1"/>
  <c r="I31" i="4" s="1"/>
  <c r="AF67" i="1"/>
  <c r="AA68" i="1"/>
  <c r="G32" i="4" s="1"/>
  <c r="AC68" i="1"/>
  <c r="I32" i="4" s="1"/>
  <c r="AF68" i="1"/>
  <c r="E33" i="4"/>
  <c r="AF69" i="1"/>
  <c r="AC69" i="1"/>
  <c r="I33" i="4" s="1"/>
  <c r="AA69" i="1"/>
  <c r="G33" i="4" s="1"/>
  <c r="E52" i="4"/>
  <c r="AB118" i="1"/>
  <c r="H52" i="4" s="1"/>
  <c r="Z118" i="1"/>
  <c r="F52" i="4" s="1"/>
  <c r="AC118" i="1"/>
  <c r="I52" i="4" s="1"/>
  <c r="AF118" i="1"/>
  <c r="AA119" i="1"/>
  <c r="G53" i="4" s="1"/>
  <c r="E54" i="4"/>
  <c r="AB120" i="1"/>
  <c r="H54" i="4" s="1"/>
  <c r="Z120" i="1"/>
  <c r="F54" i="4" s="1"/>
  <c r="AC120" i="1"/>
  <c r="I54" i="4" s="1"/>
  <c r="AF120" i="1"/>
  <c r="AA121" i="1"/>
  <c r="G55" i="4" s="1"/>
  <c r="E56" i="4"/>
  <c r="AB122" i="1"/>
  <c r="H56" i="4" s="1"/>
  <c r="Z122" i="1"/>
  <c r="F56" i="4" s="1"/>
  <c r="AC122" i="1"/>
  <c r="I56" i="4" s="1"/>
  <c r="AF122" i="1"/>
  <c r="AA123" i="1"/>
  <c r="G57" i="4" s="1"/>
  <c r="E58" i="4"/>
  <c r="AB124" i="1"/>
  <c r="H58" i="4" s="1"/>
  <c r="Z124" i="1"/>
  <c r="F58" i="4" s="1"/>
  <c r="AC124" i="1"/>
  <c r="I58" i="4" s="1"/>
  <c r="AF124" i="1"/>
  <c r="AA125" i="1"/>
  <c r="G59" i="4" s="1"/>
  <c r="E60" i="4"/>
  <c r="AB126" i="1"/>
  <c r="H60" i="4" s="1"/>
  <c r="Z126" i="1"/>
  <c r="F60" i="4" s="1"/>
  <c r="AC126" i="1"/>
  <c r="I60" i="4" s="1"/>
  <c r="AF126" i="1"/>
  <c r="AA127" i="1"/>
  <c r="G61" i="4" s="1"/>
  <c r="AA70" i="1"/>
  <c r="G34" i="4" s="1"/>
  <c r="AC70" i="1"/>
  <c r="I34" i="4" s="1"/>
  <c r="AF70" i="1"/>
  <c r="AA86" i="1"/>
  <c r="G35" i="4" s="1"/>
  <c r="AC86" i="1"/>
  <c r="I35" i="4" s="1"/>
  <c r="AF86" i="1"/>
  <c r="AA87" i="1"/>
  <c r="G36" i="4" s="1"/>
  <c r="AC87" i="1"/>
  <c r="I36" i="4" s="1"/>
  <c r="AF87" i="1"/>
  <c r="AA88" i="1"/>
  <c r="G37" i="4" s="1"/>
  <c r="AC88" i="1"/>
  <c r="I37" i="4" s="1"/>
  <c r="AF88" i="1"/>
  <c r="AA89" i="1"/>
  <c r="G38" i="4" s="1"/>
  <c r="AC89" i="1"/>
  <c r="I38" i="4" s="1"/>
  <c r="AF89" i="1"/>
  <c r="AA90" i="1"/>
  <c r="G39" i="4" s="1"/>
  <c r="AC90" i="1"/>
  <c r="I39" i="4" s="1"/>
  <c r="AF90" i="1"/>
  <c r="AA91" i="1"/>
  <c r="G40" i="4" s="1"/>
  <c r="AC91" i="1"/>
  <c r="I40" i="4" s="1"/>
  <c r="AF91" i="1"/>
  <c r="AA92" i="1"/>
  <c r="G41" i="4" s="1"/>
  <c r="AC92" i="1"/>
  <c r="I41" i="4" s="1"/>
  <c r="AF92" i="1"/>
  <c r="AA93" i="1"/>
  <c r="G42" i="4" s="1"/>
  <c r="AC93" i="1"/>
  <c r="I42" i="4" s="1"/>
  <c r="AF93" i="1"/>
  <c r="AA94" i="1"/>
  <c r="G43" i="4" s="1"/>
  <c r="AC94" i="1"/>
  <c r="I43" i="4" s="1"/>
  <c r="AF94" i="1"/>
  <c r="AA95" i="1"/>
  <c r="G44" i="4" s="1"/>
  <c r="AC95" i="1"/>
  <c r="I44" i="4" s="1"/>
  <c r="AF95" i="1"/>
  <c r="AA96" i="1"/>
  <c r="G45" i="4" s="1"/>
  <c r="AC96" i="1"/>
  <c r="I45" i="4" s="1"/>
  <c r="AF96" i="1"/>
  <c r="AA97" i="1"/>
  <c r="G46" i="4" s="1"/>
  <c r="AC97" i="1"/>
  <c r="I46" i="4" s="1"/>
  <c r="AF97" i="1"/>
  <c r="AA98" i="1"/>
  <c r="G47" i="4" s="1"/>
  <c r="AC98" i="1"/>
  <c r="I47" i="4" s="1"/>
  <c r="AF98" i="1"/>
  <c r="AA99" i="1"/>
  <c r="G48" i="4" s="1"/>
  <c r="AC99" i="1"/>
  <c r="I48" i="4" s="1"/>
  <c r="AF99" i="1"/>
  <c r="AA100" i="1"/>
  <c r="G49" i="4" s="1"/>
  <c r="AC100" i="1"/>
  <c r="I49" i="4" s="1"/>
  <c r="AF100" i="1"/>
  <c r="AA101" i="1"/>
  <c r="G50" i="4" s="1"/>
  <c r="AC101" i="1"/>
  <c r="I50" i="4" s="1"/>
  <c r="AF101" i="1"/>
  <c r="AA102" i="1"/>
  <c r="G51" i="4" s="1"/>
  <c r="AC102" i="1"/>
  <c r="I51" i="4" s="1"/>
  <c r="AF102" i="1"/>
  <c r="Z143" i="1"/>
  <c r="F62" i="4" s="1"/>
  <c r="AB143" i="1"/>
  <c r="H62" i="4" s="1"/>
  <c r="Z144" i="1"/>
  <c r="F63" i="4" s="1"/>
  <c r="AB144" i="1"/>
  <c r="H63" i="4" s="1"/>
  <c r="Z145" i="1"/>
  <c r="F64" i="4" s="1"/>
  <c r="AB145" i="1"/>
  <c r="H64" i="4" s="1"/>
  <c r="Z146" i="1"/>
  <c r="F65" i="4" s="1"/>
  <c r="AB146" i="1"/>
  <c r="H65" i="4" s="1"/>
  <c r="Z147" i="1"/>
  <c r="F66" i="4" s="1"/>
  <c r="AB147" i="1"/>
  <c r="H66" i="4" s="1"/>
  <c r="Z148" i="1"/>
  <c r="F67" i="4" s="1"/>
  <c r="AB148" i="1"/>
  <c r="H67" i="4" s="1"/>
  <c r="Z149" i="1"/>
  <c r="F68" i="4" s="1"/>
  <c r="AB149" i="1"/>
  <c r="H68" i="4" s="1"/>
  <c r="Z150" i="1"/>
  <c r="F69" i="4" s="1"/>
  <c r="AB150" i="1"/>
  <c r="H69" i="4" s="1"/>
  <c r="Z151" i="1"/>
  <c r="F70" i="4" s="1"/>
  <c r="AB151" i="1"/>
  <c r="H70" i="4" s="1"/>
  <c r="Z152" i="1"/>
  <c r="F71" i="4" s="1"/>
  <c r="AB152" i="1"/>
  <c r="H71" i="4" s="1"/>
  <c r="Z153" i="1"/>
  <c r="F72" i="4" s="1"/>
  <c r="AB153" i="1"/>
  <c r="H72" i="4" s="1"/>
  <c r="Z154" i="1"/>
  <c r="F73" i="4" s="1"/>
  <c r="AB154" i="1"/>
  <c r="H73" i="4" s="1"/>
  <c r="Z155" i="1"/>
  <c r="F74" i="4" s="1"/>
  <c r="AB155" i="1"/>
  <c r="H74" i="4" s="1"/>
  <c r="Z156" i="1"/>
  <c r="F75" i="4" s="1"/>
  <c r="AB156" i="1"/>
  <c r="H75" i="4" s="1"/>
  <c r="Z157" i="1"/>
  <c r="F76" i="4" s="1"/>
  <c r="AB157" i="1"/>
  <c r="H76" i="4" s="1"/>
  <c r="AA173" i="1"/>
  <c r="G77" i="4" s="1"/>
  <c r="AC173" i="1"/>
  <c r="I77" i="4" s="1"/>
  <c r="AF173" i="1"/>
  <c r="AA174" i="1"/>
  <c r="G78" i="4" s="1"/>
  <c r="AC174" i="1"/>
  <c r="I78" i="4" s="1"/>
  <c r="AF174" i="1"/>
  <c r="AA175" i="1"/>
  <c r="G79" i="4" s="1"/>
  <c r="AC175" i="1"/>
  <c r="I79" i="4" s="1"/>
  <c r="AF175" i="1"/>
  <c r="AA176" i="1"/>
  <c r="G80" i="4" s="1"/>
  <c r="AC176" i="1"/>
  <c r="I80" i="4" s="1"/>
  <c r="AF176" i="1"/>
  <c r="AA177" i="1"/>
  <c r="G81" i="4" s="1"/>
  <c r="AC177" i="1"/>
  <c r="I81" i="4" s="1"/>
  <c r="AF177" i="1"/>
  <c r="AA193" i="1"/>
  <c r="G82" i="4" s="1"/>
  <c r="AC193" i="1"/>
  <c r="I82" i="4" s="1"/>
  <c r="AF193" i="1"/>
  <c r="AA194" i="1"/>
  <c r="G83" i="4" s="1"/>
  <c r="AC194" i="1"/>
  <c r="I83" i="4" s="1"/>
  <c r="AF194" i="1"/>
  <c r="AA195" i="1"/>
  <c r="G84" i="4" s="1"/>
  <c r="AC195" i="1"/>
  <c r="I84" i="4" s="1"/>
  <c r="AF195" i="1"/>
  <c r="AA196" i="1"/>
  <c r="G85" i="4" s="1"/>
  <c r="AC196" i="1"/>
  <c r="I85" i="4" s="1"/>
  <c r="AF196" i="1"/>
  <c r="AA197" i="1"/>
  <c r="G86" i="4" s="1"/>
  <c r="AC197" i="1"/>
  <c r="I86" i="4" s="1"/>
  <c r="AF197" i="1"/>
  <c r="AA198" i="1"/>
  <c r="G87" i="4" s="1"/>
  <c r="AC198" i="1"/>
  <c r="I87" i="4" s="1"/>
  <c r="AF198" i="1"/>
  <c r="AA199" i="1"/>
  <c r="G88" i="4" s="1"/>
  <c r="AC199" i="1"/>
  <c r="I88" i="4" s="1"/>
  <c r="AF199" i="1"/>
  <c r="AA200" i="1"/>
  <c r="G89" i="4" s="1"/>
  <c r="AC200" i="1"/>
  <c r="I89" i="4" s="1"/>
  <c r="AF200" i="1"/>
  <c r="AA201" i="1"/>
  <c r="G90" i="4" s="1"/>
  <c r="AC201" i="1"/>
  <c r="I90" i="4" s="1"/>
  <c r="AF201" i="1"/>
  <c r="AA202" i="1"/>
  <c r="G91" i="4" s="1"/>
  <c r="AC202" i="1"/>
  <c r="I91" i="4" s="1"/>
  <c r="AF202" i="1"/>
  <c r="AA203" i="1"/>
  <c r="G92" i="4" s="1"/>
  <c r="AC203" i="1"/>
  <c r="I92" i="4" s="1"/>
  <c r="AF203" i="1"/>
  <c r="AA204" i="1"/>
  <c r="G93" i="4" s="1"/>
  <c r="AC204" i="1"/>
  <c r="I93" i="4" s="1"/>
  <c r="AF204" i="1"/>
  <c r="AA205" i="1"/>
  <c r="G94" i="4" s="1"/>
  <c r="AC205" i="1"/>
  <c r="I94" i="4" s="1"/>
  <c r="AF205" i="1"/>
  <c r="AA206" i="1"/>
  <c r="G95" i="4" s="1"/>
  <c r="AC206" i="1"/>
  <c r="I95" i="4" s="1"/>
  <c r="AF206" i="1"/>
  <c r="AA207" i="1"/>
  <c r="G96" i="4" s="1"/>
  <c r="AC207" i="1"/>
  <c r="I96" i="4" s="1"/>
  <c r="AF207" i="1"/>
  <c r="AA208" i="1"/>
  <c r="G97" i="4" s="1"/>
  <c r="AC208" i="1"/>
  <c r="I97" i="4" s="1"/>
  <c r="AF208" i="1"/>
  <c r="AA209" i="1"/>
  <c r="G98" i="4" s="1"/>
  <c r="AC209" i="1"/>
  <c r="I98" i="4" s="1"/>
  <c r="AF209" i="1"/>
  <c r="AA210" i="1"/>
  <c r="G99" i="4" s="1"/>
  <c r="AC210" i="1"/>
  <c r="I99" i="4" s="1"/>
  <c r="AF210" i="1"/>
  <c r="AA211" i="1"/>
  <c r="G100" i="4" s="1"/>
  <c r="AC211" i="1"/>
  <c r="I100" i="4" s="1"/>
  <c r="AF211" i="1"/>
  <c r="AA212" i="1"/>
  <c r="G101" i="4" s="1"/>
  <c r="AC212" i="1"/>
  <c r="I101" i="4" s="1"/>
  <c r="AF212" i="1"/>
  <c r="F9" i="27"/>
  <c r="F7" i="27"/>
  <c r="F8" i="27"/>
  <c r="F6" i="27"/>
  <c r="F5" i="27"/>
  <c r="F4" i="27"/>
  <c r="F3" i="27"/>
  <c r="F2" i="27"/>
  <c r="B104" i="4"/>
  <c r="J2" i="27"/>
  <c r="B106" i="4"/>
  <c r="L2" i="27"/>
  <c r="B108" i="4"/>
  <c r="H3" i="27"/>
  <c r="I3" i="27"/>
  <c r="B109" i="4"/>
  <c r="K3" i="27"/>
  <c r="B111" i="4"/>
  <c r="M3" i="27"/>
  <c r="B113" i="4"/>
  <c r="B116" i="4"/>
  <c r="J4" i="27"/>
  <c r="B118" i="4"/>
  <c r="L4" i="27"/>
  <c r="B120" i="4"/>
  <c r="H5" i="27"/>
  <c r="I5" i="27"/>
  <c r="B121" i="4"/>
  <c r="K5" i="27"/>
  <c r="B123" i="4"/>
  <c r="M5" i="27"/>
  <c r="B125" i="4"/>
  <c r="J6" i="27"/>
  <c r="B128" i="4"/>
  <c r="L6" i="27"/>
  <c r="B130" i="4"/>
  <c r="H7" i="27"/>
  <c r="B132" i="4"/>
  <c r="I7" i="27"/>
  <c r="B133" i="4"/>
  <c r="K7" i="27"/>
  <c r="B135" i="4"/>
  <c r="M7" i="27"/>
  <c r="B137" i="4"/>
  <c r="J8" i="27"/>
  <c r="B140" i="4"/>
  <c r="L8" i="27"/>
  <c r="B142" i="4"/>
  <c r="H9" i="27"/>
  <c r="B144" i="4"/>
  <c r="I9" i="27"/>
  <c r="B145" i="4"/>
  <c r="K9" i="27"/>
  <c r="B147" i="4"/>
  <c r="M9" i="27"/>
  <c r="B149" i="4"/>
  <c r="AA143" i="1"/>
  <c r="G62" i="4" s="1"/>
  <c r="AC143" i="1"/>
  <c r="I62" i="4" s="1"/>
  <c r="AF143" i="1"/>
  <c r="AA144" i="1"/>
  <c r="G63" i="4" s="1"/>
  <c r="AC144" i="1"/>
  <c r="I63" i="4" s="1"/>
  <c r="AF144" i="1"/>
  <c r="AA145" i="1"/>
  <c r="G64" i="4" s="1"/>
  <c r="AC145" i="1"/>
  <c r="I64" i="4" s="1"/>
  <c r="AF145" i="1"/>
  <c r="AA146" i="1"/>
  <c r="G65" i="4" s="1"/>
  <c r="AC146" i="1"/>
  <c r="I65" i="4" s="1"/>
  <c r="AF146" i="1"/>
  <c r="AA147" i="1"/>
  <c r="G66" i="4" s="1"/>
  <c r="AC147" i="1"/>
  <c r="I66" i="4" s="1"/>
  <c r="AF147" i="1"/>
  <c r="AA148" i="1"/>
  <c r="G67" i="4" s="1"/>
  <c r="AC148" i="1"/>
  <c r="I67" i="4" s="1"/>
  <c r="AF148" i="1"/>
  <c r="AA149" i="1"/>
  <c r="G68" i="4" s="1"/>
  <c r="AC149" i="1"/>
  <c r="I68" i="4" s="1"/>
  <c r="AF149" i="1"/>
  <c r="AA150" i="1"/>
  <c r="G69" i="4" s="1"/>
  <c r="AC150" i="1"/>
  <c r="I69" i="4" s="1"/>
  <c r="AF150" i="1"/>
  <c r="AA151" i="1"/>
  <c r="G70" i="4" s="1"/>
  <c r="AC151" i="1"/>
  <c r="I70" i="4" s="1"/>
  <c r="AF151" i="1"/>
  <c r="AA152" i="1"/>
  <c r="G71" i="4" s="1"/>
  <c r="AC152" i="1"/>
  <c r="I71" i="4" s="1"/>
  <c r="AF152" i="1"/>
  <c r="AA153" i="1"/>
  <c r="G72" i="4" s="1"/>
  <c r="AC153" i="1"/>
  <c r="I72" i="4" s="1"/>
  <c r="AF153" i="1"/>
  <c r="AA154" i="1"/>
  <c r="G73" i="4" s="1"/>
  <c r="AC154" i="1"/>
  <c r="I73" i="4" s="1"/>
  <c r="AF154" i="1"/>
  <c r="AA155" i="1"/>
  <c r="G74" i="4" s="1"/>
  <c r="AC155" i="1"/>
  <c r="I74" i="4" s="1"/>
  <c r="AF155" i="1"/>
  <c r="AA156" i="1"/>
  <c r="G75" i="4" s="1"/>
  <c r="AC156" i="1"/>
  <c r="I75" i="4" s="1"/>
  <c r="AF156" i="1"/>
  <c r="AA157" i="1"/>
  <c r="G76" i="4" s="1"/>
  <c r="AC157" i="1"/>
  <c r="I76" i="4" s="1"/>
  <c r="AF157" i="1"/>
  <c r="Z4" i="18"/>
  <c r="B102" i="4"/>
  <c r="H2" i="27"/>
  <c r="I2" i="27"/>
  <c r="B103" i="4"/>
  <c r="K2" i="27"/>
  <c r="B105" i="4"/>
  <c r="M2" i="27"/>
  <c r="B107" i="4"/>
  <c r="B110" i="4"/>
  <c r="J3" i="27"/>
  <c r="B112" i="4"/>
  <c r="L3" i="27"/>
  <c r="B114" i="4"/>
  <c r="H4" i="27"/>
  <c r="I4" i="27"/>
  <c r="B115" i="4"/>
  <c r="K4" i="27"/>
  <c r="B117" i="4"/>
  <c r="M4" i="27"/>
  <c r="B119" i="4"/>
  <c r="B122" i="4"/>
  <c r="J5" i="27"/>
  <c r="B124" i="4"/>
  <c r="L5" i="27"/>
  <c r="H6" i="27"/>
  <c r="B126" i="4"/>
  <c r="B127" i="4"/>
  <c r="I6" i="27"/>
  <c r="B129" i="4"/>
  <c r="K6" i="27"/>
  <c r="B131" i="4"/>
  <c r="M6" i="27"/>
  <c r="J7" i="27"/>
  <c r="B134" i="4"/>
  <c r="L7" i="27"/>
  <c r="B136" i="4"/>
  <c r="H8" i="27"/>
  <c r="B138" i="4"/>
  <c r="B139" i="4"/>
  <c r="I8" i="27"/>
  <c r="B141" i="4"/>
  <c r="K8" i="27"/>
  <c r="B143" i="4"/>
  <c r="M8" i="27"/>
  <c r="J9" i="27"/>
  <c r="B146" i="4"/>
  <c r="L9" i="27"/>
  <c r="B148" i="4"/>
  <c r="F26" i="28"/>
  <c r="C60" i="4" l="1"/>
  <c r="C98" i="4"/>
  <c r="C90" i="4"/>
  <c r="C82" i="4"/>
  <c r="C76" i="4"/>
  <c r="C74" i="4"/>
  <c r="C72" i="4"/>
  <c r="C70" i="4"/>
  <c r="C68" i="4"/>
  <c r="C66" i="4"/>
  <c r="C64" i="4"/>
  <c r="C62" i="4"/>
  <c r="C57" i="4"/>
  <c r="C53" i="4"/>
  <c r="C27" i="4"/>
  <c r="C59" i="4"/>
  <c r="C58" i="4"/>
  <c r="C56" i="4"/>
  <c r="C55" i="4"/>
  <c r="C94" i="4"/>
  <c r="C86" i="4"/>
  <c r="C78" i="4"/>
  <c r="C75" i="4"/>
  <c r="C73" i="4"/>
  <c r="C71" i="4"/>
  <c r="C69" i="4"/>
  <c r="C67" i="4"/>
  <c r="C65" i="4"/>
  <c r="C63" i="4"/>
  <c r="C61" i="4"/>
  <c r="C54" i="4"/>
  <c r="C2" i="4"/>
  <c r="C101" i="4"/>
  <c r="C100" i="4"/>
  <c r="C99" i="4"/>
  <c r="C97" i="4"/>
  <c r="C96" i="4"/>
  <c r="C95" i="4"/>
  <c r="C93" i="4"/>
  <c r="C92" i="4"/>
  <c r="C91" i="4"/>
  <c r="C89" i="4"/>
  <c r="C88" i="4"/>
  <c r="C87" i="4"/>
  <c r="C85" i="4"/>
  <c r="C84" i="4"/>
  <c r="C83" i="4"/>
  <c r="C81" i="4"/>
  <c r="C80" i="4"/>
  <c r="C79" i="4"/>
  <c r="C77" i="4"/>
  <c r="E8" i="27"/>
  <c r="E6" i="27"/>
  <c r="E5" i="27"/>
  <c r="E4" i="27"/>
  <c r="E3" i="27"/>
  <c r="E2" i="27"/>
  <c r="E9" i="27"/>
  <c r="E7" i="2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soshiis</author>
    <author>MSATO</author>
  </authors>
  <commentList>
    <comment ref="AA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Ａｔｈｌｅ３２用データ作成者が入力してください
</t>
        </r>
      </text>
    </comment>
    <comment ref="G6" authorId="1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１人につき１行を使用してください。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7" authorId="1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 xml:space="preserve">他県選手の場合は右側の「登録県」の列を変更してください。
</t>
        </r>
      </text>
    </comment>
    <comment ref="AE7" authorId="1" shapeId="0" xr:uid="{00000000-0006-0000-0000-000004000000}">
      <text>
        <r>
          <rPr>
            <b/>
            <sz val="9"/>
            <color indexed="81"/>
            <rFont val="ＭＳ ゴシック"/>
            <family val="3"/>
            <charset val="128"/>
          </rPr>
          <t>"X1"に入力可能なもの</t>
        </r>
        <r>
          <rPr>
            <sz val="9"/>
            <color indexed="81"/>
            <rFont val="ＭＳ ゴシック"/>
            <family val="3"/>
            <charset val="128"/>
          </rPr>
          <t xml:space="preserve">
OPN・・・オープン参加
*・・・規格外資格記録
OPN*・・・オープン参加
　　　かつ規格外資格記録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7" authorId="1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他県の場合はリストから選択して修正してください。（初期値は「山形」になっています。）
</t>
        </r>
      </text>
    </comment>
    <comment ref="F55" authorId="1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学校名・所属名を入力してください。</t>
        </r>
      </text>
    </comment>
    <comment ref="G61" authorId="1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１人につき１行を使用してください。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16" authorId="1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１人につき１行を使用してください。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71" authorId="1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１人につき１行を使用してください。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MSATO</author>
  </authors>
  <commentList>
    <comment ref="D5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同一種目に２チーム以上エントリーする場合は、リストから選択して入力してください。
</t>
        </r>
      </text>
    </comment>
    <comment ref="AC6" authorId="0" shapeId="0" xr:uid="{00000000-0006-0000-01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他県選手の場合は右側の「登録県」の列を変更してください。
</t>
        </r>
      </text>
    </comment>
    <comment ref="AF6" authorId="0" shapeId="0" xr:uid="{00000000-0006-0000-0100-000003000000}">
      <text>
        <r>
          <rPr>
            <b/>
            <sz val="9"/>
            <color indexed="81"/>
            <rFont val="ＭＳ ゴシック"/>
            <family val="3"/>
            <charset val="128"/>
          </rPr>
          <t>"X1"に入力可能なもの</t>
        </r>
        <r>
          <rPr>
            <sz val="9"/>
            <color indexed="81"/>
            <rFont val="ＭＳ ゴシック"/>
            <family val="3"/>
            <charset val="128"/>
          </rPr>
          <t xml:space="preserve">
OPN・・・オープン参加
*・・・規格外資格記録
OPN*・・・オープン参加
　　　かつ規格外資格記録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6" authorId="0" shapeId="0" xr:uid="{00000000-0006-0000-0100-000004000000}">
      <text>
        <r>
          <rPr>
            <sz val="9"/>
            <color indexed="81"/>
            <rFont val="ＭＳ Ｐゴシック"/>
            <family val="3"/>
            <charset val="128"/>
          </rPr>
          <t>他県の場合はリストから選択して修正してください。（初期値は「山形」になっています。）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33" authorId="0" shapeId="0" xr:uid="{00000000-0006-0000-01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他県選手の場合は右側の「登録県」の列を変更してください。
</t>
        </r>
      </text>
    </comment>
    <comment ref="AF33" authorId="0" shapeId="0" xr:uid="{00000000-0006-0000-0100-000006000000}">
      <text>
        <r>
          <rPr>
            <b/>
            <sz val="9"/>
            <color indexed="81"/>
            <rFont val="ＭＳ ゴシック"/>
            <family val="3"/>
            <charset val="128"/>
          </rPr>
          <t>"X1"に入力可能なもの</t>
        </r>
        <r>
          <rPr>
            <sz val="9"/>
            <color indexed="81"/>
            <rFont val="ＭＳ ゴシック"/>
            <family val="3"/>
            <charset val="128"/>
          </rPr>
          <t xml:space="preserve">
OPN・・・オープン参加
*・・・規格外資格記録
OPN*・・・オープン参加
　　　かつ規格外資格記録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60" authorId="0" shapeId="0" xr:uid="{00000000-0006-0000-0100-000007000000}">
      <text>
        <r>
          <rPr>
            <sz val="9"/>
            <color indexed="81"/>
            <rFont val="ＭＳ Ｐゴシック"/>
            <family val="3"/>
            <charset val="128"/>
          </rPr>
          <t xml:space="preserve">他県選手の場合は右側の「登録県」の列を変更してください。
</t>
        </r>
      </text>
    </comment>
    <comment ref="AF60" authorId="0" shapeId="0" xr:uid="{00000000-0006-0000-0100-000008000000}">
      <text>
        <r>
          <rPr>
            <b/>
            <sz val="9"/>
            <color indexed="81"/>
            <rFont val="ＭＳ ゴシック"/>
            <family val="3"/>
            <charset val="128"/>
          </rPr>
          <t>"X1"に入力可能なもの</t>
        </r>
        <r>
          <rPr>
            <sz val="9"/>
            <color indexed="81"/>
            <rFont val="ＭＳ ゴシック"/>
            <family val="3"/>
            <charset val="128"/>
          </rPr>
          <t xml:space="preserve">
OPN・・・オープン参加
*・・・規格外資格記録
OPN*・・・オープン参加
　　　かつ規格外資格記録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87" authorId="0" shapeId="0" xr:uid="{00000000-0006-0000-0100-000009000000}">
      <text>
        <r>
          <rPr>
            <sz val="9"/>
            <color indexed="81"/>
            <rFont val="ＭＳ Ｐゴシック"/>
            <family val="3"/>
            <charset val="128"/>
          </rPr>
          <t xml:space="preserve">他県選手の場合は右側の「登録県」の列を変更してください。
</t>
        </r>
      </text>
    </comment>
    <comment ref="AF87" authorId="0" shapeId="0" xr:uid="{00000000-0006-0000-0100-00000A000000}">
      <text>
        <r>
          <rPr>
            <b/>
            <sz val="9"/>
            <color indexed="81"/>
            <rFont val="ＭＳ ゴシック"/>
            <family val="3"/>
            <charset val="128"/>
          </rPr>
          <t>"X1"に入力可能なもの</t>
        </r>
        <r>
          <rPr>
            <sz val="9"/>
            <color indexed="81"/>
            <rFont val="ＭＳ ゴシック"/>
            <family val="3"/>
            <charset val="128"/>
          </rPr>
          <t xml:space="preserve">
OPN・・・オープン参加
*・・・規格外資格記録
OPN*・・・オープン参加
　　　かつ規格外資格記録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MSATO</author>
  </authors>
  <commentList>
    <comment ref="E1" authorId="0" shapeId="0" xr:uid="{00000000-0006-0000-0500-000001000000}">
      <text>
        <r>
          <rPr>
            <sz val="9"/>
            <color indexed="81"/>
            <rFont val="ＭＳ Ｐゴシック"/>
            <family val="3"/>
            <charset val="128"/>
          </rPr>
          <t>同一種目に複数チームがエントリーしている場合は適宜、リレーチームのDBを修正してください。</t>
        </r>
      </text>
    </comment>
  </commentList>
</comments>
</file>

<file path=xl/sharedStrings.xml><?xml version="1.0" encoding="utf-8"?>
<sst xmlns="http://schemas.openxmlformats.org/spreadsheetml/2006/main" count="2658" uniqueCount="1436">
  <si>
    <t>所属・学校名</t>
    <rPh sb="0" eb="2">
      <t>ショゾク</t>
    </rPh>
    <rPh sb="3" eb="5">
      <t>ガッコウ</t>
    </rPh>
    <rPh sb="5" eb="6">
      <t>メイ</t>
    </rPh>
    <phoneticPr fontId="1"/>
  </si>
  <si>
    <t>登録番号</t>
    <rPh sb="0" eb="2">
      <t>トウロク</t>
    </rPh>
    <rPh sb="2" eb="4">
      <t>バンゴウ</t>
    </rPh>
    <phoneticPr fontId="1"/>
  </si>
  <si>
    <t>氏名</t>
    <rPh sb="0" eb="2">
      <t>シメイ</t>
    </rPh>
    <phoneticPr fontId="1"/>
  </si>
  <si>
    <t>学年</t>
    <rPh sb="0" eb="2">
      <t>ガクネン</t>
    </rPh>
    <phoneticPr fontId="1"/>
  </si>
  <si>
    <t>性別</t>
    <rPh sb="0" eb="2">
      <t>セイベツ</t>
    </rPh>
    <phoneticPr fontId="1"/>
  </si>
  <si>
    <t>種目</t>
    <rPh sb="0" eb="2">
      <t>シュモク</t>
    </rPh>
    <phoneticPr fontId="1"/>
  </si>
  <si>
    <t>備考</t>
    <rPh sb="0" eb="2">
      <t>ビコウ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</si>
  <si>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</si>
  <si>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</si>
  <si>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公認最高記録</t>
    <rPh sb="0" eb="2">
      <t>コウニン</t>
    </rPh>
    <rPh sb="2" eb="4">
      <t>サイコウ</t>
    </rPh>
    <rPh sb="4" eb="6">
      <t>キロク</t>
    </rPh>
    <phoneticPr fontId="1"/>
  </si>
  <si>
    <t>ﾌﾘｶﾞﾅ</t>
    <phoneticPr fontId="1"/>
  </si>
  <si>
    <t>漢字・ほか</t>
    <rPh sb="0" eb="2">
      <t>カンジ</t>
    </rPh>
    <phoneticPr fontId="1"/>
  </si>
  <si>
    <t>所属電話番号</t>
    <rPh sb="0" eb="2">
      <t>ショゾク</t>
    </rPh>
    <rPh sb="2" eb="4">
      <t>デンワ</t>
    </rPh>
    <rPh sb="4" eb="6">
      <t>バンゴウ</t>
    </rPh>
    <phoneticPr fontId="1"/>
  </si>
  <si>
    <t>連絡用
e-mailアドレス</t>
    <phoneticPr fontId="1"/>
  </si>
  <si>
    <t>印</t>
    <rPh sb="0" eb="1">
      <t>イン</t>
    </rPh>
    <phoneticPr fontId="1"/>
  </si>
  <si>
    <t>上記の者は健康であるので、出場することを認める</t>
    <rPh sb="0" eb="2">
      <t>ジョウキ</t>
    </rPh>
    <rPh sb="3" eb="4">
      <t>モノ</t>
    </rPh>
    <rPh sb="5" eb="7">
      <t>ケンコウ</t>
    </rPh>
    <rPh sb="13" eb="15">
      <t>シュツジョウ</t>
    </rPh>
    <rPh sb="20" eb="21">
      <t>ミト</t>
    </rPh>
    <phoneticPr fontId="1"/>
  </si>
  <si>
    <t>問合先電話番号
(携帯電話等)</t>
    <rPh sb="0" eb="2">
      <t>トイアワ</t>
    </rPh>
    <rPh sb="2" eb="3">
      <t>サキ</t>
    </rPh>
    <rPh sb="3" eb="5">
      <t>デンワ</t>
    </rPh>
    <rPh sb="5" eb="7">
      <t>バンゴウ</t>
    </rPh>
    <rPh sb="9" eb="11">
      <t>ケイタイ</t>
    </rPh>
    <rPh sb="11" eb="13">
      <t>デンワ</t>
    </rPh>
    <rPh sb="13" eb="14">
      <t>トウ</t>
    </rPh>
    <phoneticPr fontId="1"/>
  </si>
  <si>
    <t>校 長</t>
    <rPh sb="0" eb="1">
      <t>コウ</t>
    </rPh>
    <rPh sb="2" eb="3">
      <t>チョウ</t>
    </rPh>
    <phoneticPr fontId="1"/>
  </si>
  <si>
    <t>DB</t>
    <phoneticPr fontId="1"/>
  </si>
  <si>
    <t>記録</t>
    <rPh sb="0" eb="2">
      <t>キロク</t>
    </rPh>
    <phoneticPr fontId="1"/>
  </si>
  <si>
    <t>S1</t>
    <phoneticPr fontId="1"/>
  </si>
  <si>
    <t>ZK</t>
    <phoneticPr fontId="1"/>
  </si>
  <si>
    <t>N1</t>
    <phoneticPr fontId="1"/>
  </si>
  <si>
    <t>N2</t>
    <phoneticPr fontId="1"/>
  </si>
  <si>
    <t>MC</t>
    <phoneticPr fontId="1"/>
  </si>
  <si>
    <t>KC</t>
  </si>
  <si>
    <t>N1</t>
  </si>
  <si>
    <t>団体名略称</t>
  </si>
  <si>
    <t>団体名フリガナ</t>
  </si>
  <si>
    <t>060004</t>
  </si>
  <si>
    <t>米沢市陸協</t>
  </si>
  <si>
    <t>ﾖﾈｻﾞﾜｼﾘｸｼﾞｮｳｷｮｳｷﾞｷｮｳｶｲ</t>
  </si>
  <si>
    <t>060001</t>
  </si>
  <si>
    <t>南陽東置賜陸協</t>
  </si>
  <si>
    <t>ﾅﾝﾖｳﾋｶﾞｼｵｷﾀﾏﾁｸﾘｸｼﾞｮｳｷｮｳｷﾞｷｮｳｶｲ</t>
  </si>
  <si>
    <t>060012</t>
  </si>
  <si>
    <t>西置賜地区陸協</t>
    <rPh sb="3" eb="5">
      <t>チク</t>
    </rPh>
    <phoneticPr fontId="2"/>
  </si>
  <si>
    <t>ﾆｼｵｷﾀﾏﾁｸﾘｸｼﾞｮｳｷｮｳｷﾞｷｮｳｶｲ</t>
  </si>
  <si>
    <t>060049</t>
  </si>
  <si>
    <t>協同薬品</t>
  </si>
  <si>
    <t>ｷｮｳﾄﾞｳﾔｸﾋﾝﾘｸｼﾞｮｳﾁｮｳｷｮﾘﾌﾞ</t>
  </si>
  <si>
    <t>060006</t>
  </si>
  <si>
    <t>上山市陸協</t>
  </si>
  <si>
    <t>ｶﾐﾉﾔﾏｼﾘｸｼﾞｮｳｷｮｳｷﾞｷｮｳｶｲ</t>
  </si>
  <si>
    <t>060007</t>
  </si>
  <si>
    <t>山形市陸協</t>
  </si>
  <si>
    <t>060019</t>
  </si>
  <si>
    <t>天童市陸協</t>
  </si>
  <si>
    <t>ﾃﾝﾄﾞｳｼﾘｸｼﾞｮｳｷｮｳｷﾞｷｮｳｶｲ</t>
  </si>
  <si>
    <t>060013</t>
  </si>
  <si>
    <t>西村山地区陸協</t>
    <rPh sb="3" eb="5">
      <t>チク</t>
    </rPh>
    <phoneticPr fontId="2"/>
  </si>
  <si>
    <t>ﾆｼﾑﾗﾔﾏﾁｸﾘｸｼﾞｮｳｷｮｳｷﾞｷｮｳｶｲ</t>
  </si>
  <si>
    <t>060014</t>
  </si>
  <si>
    <t>北村山地区陸協</t>
    <rPh sb="3" eb="5">
      <t>チク</t>
    </rPh>
    <phoneticPr fontId="2"/>
  </si>
  <si>
    <t>ｷﾀﾑﾗﾔﾏﾁｸﾘｸｼﾞｮｳｷｮｳｷﾞｷｮｳｶｲ</t>
  </si>
  <si>
    <t>060008</t>
  </si>
  <si>
    <t>鶴岡市陸協</t>
  </si>
  <si>
    <t>ﾂﾙｵｶｼﾘｸｼﾞｮｳｷｮｳｷﾞｷｮｳｶｲ</t>
  </si>
  <si>
    <t>060047</t>
  </si>
  <si>
    <t>ｼｮｳﾅｲｴｰｼｰ</t>
  </si>
  <si>
    <t>060016</t>
  </si>
  <si>
    <t>酒田市陸協</t>
  </si>
  <si>
    <t>ｻｶﾀｼﾘｸｼﾞｮｳｷｮｳｷﾞｷｮｳｶｲ</t>
  </si>
  <si>
    <t>060030</t>
  </si>
  <si>
    <t>神町自衛隊</t>
  </si>
  <si>
    <t>ｼﾞﾝﾏﾁｼﾞｴｲﾀｲ</t>
  </si>
  <si>
    <t>060037</t>
  </si>
  <si>
    <t>NPOﾔﾏｶﾞﾀﾃｨｴﾌｼｰ</t>
  </si>
  <si>
    <t>060023</t>
  </si>
  <si>
    <t>山形市役所</t>
  </si>
  <si>
    <t>ﾔﾏｶﾞﾀｼﾔｸｼｮ</t>
  </si>
  <si>
    <t>060046</t>
  </si>
  <si>
    <t>山形市体協</t>
    <rPh sb="0" eb="3">
      <t>ヤマガタシ</t>
    </rPh>
    <rPh sb="3" eb="4">
      <t>タイ</t>
    </rPh>
    <rPh sb="4" eb="5">
      <t>キョウ</t>
    </rPh>
    <phoneticPr fontId="2"/>
  </si>
  <si>
    <t>ﾔﾏｶﾞﾀｼﾀｲｲｸｷｮｳｶｲ</t>
  </si>
  <si>
    <t>060034</t>
  </si>
  <si>
    <t>高畠ワイン</t>
  </si>
  <si>
    <t>ﾀｶﾊﾀﾜｲﾝ</t>
  </si>
  <si>
    <t>060002</t>
  </si>
  <si>
    <t>新庄地区陸協</t>
  </si>
  <si>
    <t>ｼﾝｼﾞｮｳﾁｸﾘｸｼﾞｮｳｷｮｳｷﾞｷｮｳｶｲ</t>
  </si>
  <si>
    <t>060048</t>
  </si>
  <si>
    <t>ｽﾏｯｸ</t>
  </si>
  <si>
    <t>060039</t>
  </si>
  <si>
    <t>日新製薬</t>
  </si>
  <si>
    <t>ﾆｯｼﾝｾｲﾔｸ</t>
  </si>
  <si>
    <t>060040</t>
  </si>
  <si>
    <t>ﾑﾗﾔﾏｱｽﾚﾁｯｸｸﾗﾌﾞ</t>
  </si>
  <si>
    <t>060041</t>
  </si>
  <si>
    <t>ﾔﾏｶﾞﾀﾉｳｷﾞｮｳｷｮｳﾄﾞｳｸﾐｱｲ</t>
  </si>
  <si>
    <t>060042</t>
  </si>
  <si>
    <t>ｸﾉﾘｱｽﾘｰﾄｸﾗﾌﾞ</t>
  </si>
  <si>
    <t>060029</t>
  </si>
  <si>
    <t>ｽﾎﾟｰﾂﾔﾏｶﾞﾀﾆｼﾞｭｳｲﾁ</t>
  </si>
  <si>
    <t>山形大</t>
  </si>
  <si>
    <t>ﾔﾏｶﾞﾀﾀﾞｲｶﾞｸ</t>
  </si>
  <si>
    <t>ﾄｳﾎｸｺｳｴｷﾌﾞﾝｶﾀﾞｲｶﾞｸ</t>
  </si>
  <si>
    <t>東北文教大</t>
  </si>
  <si>
    <t>ﾄｳﾎｸﾌﾞﾝｷｮｳﾀﾞｲｶﾞｸ</t>
  </si>
  <si>
    <t>063101</t>
  </si>
  <si>
    <t>山形東高</t>
  </si>
  <si>
    <t>ﾔﾏｶﾞﾀﾋｶﾞｼｺｳｺｳ</t>
  </si>
  <si>
    <t>063102</t>
  </si>
  <si>
    <t>山形南高</t>
  </si>
  <si>
    <t>ﾔﾏｶﾞﾀﾐﾅﾐｺｳｺｳ</t>
  </si>
  <si>
    <t>063105</t>
  </si>
  <si>
    <t>山形工高</t>
  </si>
  <si>
    <t>ﾔﾏｶﾞﾀｺｳｷﾞｮｳｺｳｺｳ</t>
  </si>
  <si>
    <t>063106</t>
  </si>
  <si>
    <t>山形中央高</t>
  </si>
  <si>
    <t>ﾔﾏｶﾞﾀﾁｭｳｵｳｺｳｺｳ</t>
  </si>
  <si>
    <t>063107</t>
  </si>
  <si>
    <t>山形商高</t>
  </si>
  <si>
    <t>ﾔﾏｶﾞﾀｼﾘﾂｼｮｳｷﾞｮｳｺｳｺｳ</t>
  </si>
  <si>
    <t>063110</t>
  </si>
  <si>
    <t>天童高</t>
  </si>
  <si>
    <t>ﾃﾝﾄﾞｳｺｳｺｳ</t>
  </si>
  <si>
    <t>063111</t>
  </si>
  <si>
    <t>山辺高</t>
  </si>
  <si>
    <t>ﾔﾏﾉﾍﾞｺｳｺｳ</t>
  </si>
  <si>
    <t>063112</t>
  </si>
  <si>
    <t>寒河江高</t>
  </si>
  <si>
    <t>ｻｶﾞｴｺｳｺｳ</t>
  </si>
  <si>
    <t>063113</t>
  </si>
  <si>
    <t>寒河江工高</t>
  </si>
  <si>
    <t>ｻｶﾞｴｺｳｷﾞｮｳｺｳｺｳ</t>
  </si>
  <si>
    <t>063114</t>
  </si>
  <si>
    <t>ﾔﾁｺｳｺｳ</t>
  </si>
  <si>
    <t>上山明新館高</t>
  </si>
  <si>
    <t>ｶﾐﾉﾔﾏﾒｲｼﾝｶﾝｺｳｺｳ</t>
  </si>
  <si>
    <t>063452</t>
  </si>
  <si>
    <t>山形聾高</t>
  </si>
  <si>
    <t>063501</t>
  </si>
  <si>
    <t>山形城北高</t>
  </si>
  <si>
    <t>ﾔﾏｶﾞﾀｼﾞｮｳﾎｸｺｳｺｳ</t>
  </si>
  <si>
    <t>063502</t>
  </si>
  <si>
    <t>山形学院高</t>
  </si>
  <si>
    <t>ﾔﾏｶﾞﾀｶﾞｸｲﾝｺｳｺｳ</t>
  </si>
  <si>
    <t>063503</t>
  </si>
  <si>
    <t>日大山形高</t>
  </si>
  <si>
    <t>ﾆﾎﾝﾀﾞｲｶﾞｸﾔﾏｶﾞﾀｺｳｺｳ</t>
  </si>
  <si>
    <t>063504</t>
  </si>
  <si>
    <t>山形明正高</t>
  </si>
  <si>
    <t>ﾔﾏｶﾞﾀﾒｲｾｲｺｳｺｳ</t>
  </si>
  <si>
    <t>063505</t>
  </si>
  <si>
    <t>山形電波工高</t>
  </si>
  <si>
    <t>ﾔﾏｶﾞﾀﾃﾞﾝﾊﾟｺｳｷﾞｮｳｺｳｺｳ</t>
  </si>
  <si>
    <t>063506</t>
  </si>
  <si>
    <t>山本学園高</t>
  </si>
  <si>
    <t>ﾔﾏﾓﾄｶﾞｸｴﾝｺｳｺｳ</t>
  </si>
  <si>
    <t>063507</t>
  </si>
  <si>
    <t>東海大山形高</t>
  </si>
  <si>
    <t>ﾄｳｶｲﾀﾞｲｶﾞｸﾔﾏｶﾞﾀｺｳｺｳ</t>
  </si>
  <si>
    <t>063126</t>
  </si>
  <si>
    <t>063118</t>
  </si>
  <si>
    <t>村山産高</t>
  </si>
  <si>
    <t>ｹﾝﾘﾂﾑﾗﾔﾏｻﾝｷﾞｮｳｺｳｺｳ</t>
  </si>
  <si>
    <t>北村山高</t>
  </si>
  <si>
    <t>ｷﾀﾑﾗﾔﾏｺｳｺｳ</t>
  </si>
  <si>
    <t>063123</t>
  </si>
  <si>
    <t>神室産高</t>
  </si>
  <si>
    <t>ｼﾝｼﾞｮｳｶﾑﾛｻﾝｷﾞｮｳｺｳｺｳ</t>
  </si>
  <si>
    <t>063122</t>
  </si>
  <si>
    <t>新庄南高</t>
  </si>
  <si>
    <t>ｼﾝｼﾞｮｳﾐﾅﾐｺｳｺｳ</t>
  </si>
  <si>
    <t>063121</t>
  </si>
  <si>
    <t>新庄北高</t>
  </si>
  <si>
    <t>ｼﾝｼﾞｮｳｷﾀｺｳｺｳ</t>
  </si>
  <si>
    <t>063508</t>
  </si>
  <si>
    <t>新庄東高</t>
  </si>
  <si>
    <t>ｼﾝｼﾞｮｳﾋｶﾞｼｺｳｺｳ</t>
  </si>
  <si>
    <t>063117</t>
  </si>
  <si>
    <t>064123</t>
  </si>
  <si>
    <t>新庄北高定</t>
    <rPh sb="0" eb="2">
      <t>シンジョウ</t>
    </rPh>
    <rPh sb="2" eb="3">
      <t>キタ</t>
    </rPh>
    <rPh sb="4" eb="5">
      <t>サダム</t>
    </rPh>
    <phoneticPr fontId="2"/>
  </si>
  <si>
    <t>ｼﾝｼﾞｮｳｷﾀﾃｲｼﾞｾｲｺｳｺｳ</t>
  </si>
  <si>
    <t>063127</t>
  </si>
  <si>
    <t>米沢興譲館高</t>
  </si>
  <si>
    <t>ﾖﾈｻﾞﾜｺｳｼﾞｮｳｶﾝｺｳｺｳ</t>
  </si>
  <si>
    <t>063128</t>
  </si>
  <si>
    <t>米沢東高</t>
  </si>
  <si>
    <t>ﾖﾈｻﾞﾜﾋｶﾞｼｺｳｺｳ</t>
  </si>
  <si>
    <t>063509</t>
  </si>
  <si>
    <t>九里学園高</t>
  </si>
  <si>
    <t>ｸﾉﾘｶﾞｸｴﾝｺｳｺｳ</t>
  </si>
  <si>
    <t>063131</t>
  </si>
  <si>
    <t>置賜農高</t>
  </si>
  <si>
    <t>ｵｷﾀﾏﾉｳｷﾞｮｳｺｳｺｳ</t>
  </si>
  <si>
    <t>南陽高</t>
  </si>
  <si>
    <t>ﾅﾝﾖｳｺｳｺｳ</t>
  </si>
  <si>
    <t>063133</t>
  </si>
  <si>
    <t>高畠高</t>
  </si>
  <si>
    <t>ﾀｶﾊﾀｺｳｺｳ</t>
  </si>
  <si>
    <t>063135</t>
  </si>
  <si>
    <t>長井高</t>
  </si>
  <si>
    <t>ﾅｶﾞｲｺｳｺｳ</t>
  </si>
  <si>
    <t>063136</t>
  </si>
  <si>
    <t>長井工高</t>
  </si>
  <si>
    <t>ﾅｶﾞｲｺｳｷﾞｮｳｺｳｺｳ</t>
  </si>
  <si>
    <t>063138</t>
  </si>
  <si>
    <t>小国高</t>
  </si>
  <si>
    <t>ｵｸﾞﾆｺｳｺｳ</t>
  </si>
  <si>
    <t>063130</t>
  </si>
  <si>
    <t>米沢商高</t>
  </si>
  <si>
    <t>ﾖﾈｻﾞﾜｼｮｳｷﾞｮｳｺｳｺｳ</t>
  </si>
  <si>
    <t>063510</t>
  </si>
  <si>
    <t>米沢中央高</t>
  </si>
  <si>
    <t>ﾖﾈｻﾞﾜﾁｭｳｵｳｺｳｺｳ</t>
  </si>
  <si>
    <t>063137</t>
  </si>
  <si>
    <t>荒砥高</t>
  </si>
  <si>
    <t>ｱﾗﾄｺｳｺｳ</t>
  </si>
  <si>
    <t>063129</t>
  </si>
  <si>
    <t>米沢工高</t>
  </si>
  <si>
    <t>ﾖﾈｻﾞﾜｺｳｷﾞｮｳｺｳｺｳ</t>
  </si>
  <si>
    <t>063139</t>
  </si>
  <si>
    <t>鶴岡南高</t>
  </si>
  <si>
    <t>ﾂﾙｵｶﾐﾅﾐｺｳｺｳ</t>
  </si>
  <si>
    <t>鶴岡中央高</t>
  </si>
  <si>
    <t>ﾂﾙｵｶﾁｭｳｵｳｺｳｺｳ</t>
  </si>
  <si>
    <t>063141</t>
  </si>
  <si>
    <t>鶴岡工高</t>
  </si>
  <si>
    <t>ﾂﾙｵｶｺｳｷﾞｮｳｺｳｺｳ</t>
  </si>
  <si>
    <t>063147</t>
  </si>
  <si>
    <t>加茂水産高</t>
  </si>
  <si>
    <t>ｶﾓｽｲｻﾝｺｳｺｳ</t>
  </si>
  <si>
    <t>063144</t>
  </si>
  <si>
    <t>庄内総合高</t>
  </si>
  <si>
    <t>ｼｮｳﾅｲｿｳｺﾞｳｺｳｺｳ</t>
  </si>
  <si>
    <t>063513</t>
  </si>
  <si>
    <t>鶴岡東高</t>
  </si>
  <si>
    <t>ﾂﾙｵｶﾋｶﾞｼｺｳｺｳ</t>
  </si>
  <si>
    <t>063091</t>
  </si>
  <si>
    <t>鶴岡高専</t>
  </si>
  <si>
    <t>ﾂﾙｵｶｺｳｾﾝ</t>
  </si>
  <si>
    <t>064125</t>
  </si>
  <si>
    <t>鶴岡南高通</t>
    <rPh sb="0" eb="2">
      <t>ツルオカ</t>
    </rPh>
    <rPh sb="2" eb="3">
      <t>ミナミ</t>
    </rPh>
    <rPh sb="3" eb="4">
      <t>コウ</t>
    </rPh>
    <rPh sb="4" eb="5">
      <t>ツウ</t>
    </rPh>
    <phoneticPr fontId="2"/>
  </si>
  <si>
    <t>ﾂﾙｵｶﾐﾅﾐﾂｳｼﾝｾｲｺｳｺｳ</t>
  </si>
  <si>
    <t>063155</t>
  </si>
  <si>
    <t>遊佐高</t>
  </si>
  <si>
    <t>ﾕｻﾞｺｳｺｳ</t>
  </si>
  <si>
    <t>063153</t>
  </si>
  <si>
    <t>酒田光陵高</t>
  </si>
  <si>
    <t>ｻｶﾀｺｳﾘｮｳｺｳｺｳ</t>
  </si>
  <si>
    <t>063150</t>
  </si>
  <si>
    <t>酒田西高</t>
  </si>
  <si>
    <t>ｻｶﾀﾆｼｺｳｺｳ</t>
  </si>
  <si>
    <t>063149</t>
  </si>
  <si>
    <t>酒田東高</t>
  </si>
  <si>
    <t>ｻｶﾀﾋｶﾞｼｺｳｺｳ</t>
  </si>
  <si>
    <t>063515</t>
  </si>
  <si>
    <t>酒田南高</t>
  </si>
  <si>
    <t>ｻｶﾀﾐﾅﾐｺｳｺｳ</t>
  </si>
  <si>
    <t>063514</t>
  </si>
  <si>
    <t>天真学園高</t>
  </si>
  <si>
    <t>ﾃﾝｼﾝｶﾞｸｴﾝｺｳｺｳ</t>
  </si>
  <si>
    <t>酒田西高定</t>
    <rPh sb="1" eb="2">
      <t>タ</t>
    </rPh>
    <rPh sb="3" eb="4">
      <t>コウ</t>
    </rPh>
    <phoneticPr fontId="2"/>
  </si>
  <si>
    <t>064124</t>
  </si>
  <si>
    <t>米沢工高定</t>
    <rPh sb="0" eb="2">
      <t>ヨネザワ</t>
    </rPh>
    <rPh sb="3" eb="4">
      <t>コウ</t>
    </rPh>
    <phoneticPr fontId="2"/>
  </si>
  <si>
    <t>ﾖﾈｻﾞﾜｺｳｷﾞｮｳﾃｲｼﾞｾｲｺｳｺｳ</t>
  </si>
  <si>
    <t>064121</t>
  </si>
  <si>
    <t>ｶｼﾞｮｳｶﾞｸｴﾝｺｳｺｳ</t>
  </si>
  <si>
    <t>064122</t>
  </si>
  <si>
    <t>霞城学園高IV</t>
    <rPh sb="2" eb="4">
      <t>ガクエン</t>
    </rPh>
    <rPh sb="4" eb="5">
      <t>コウ</t>
    </rPh>
    <phoneticPr fontId="2"/>
  </si>
  <si>
    <t>ｶｼﾞｮｳｶﾞｸｴﾝﾖﾝﾌﾞｺｳｺｳ</t>
  </si>
  <si>
    <t>065247</t>
  </si>
  <si>
    <t>米沢一中</t>
  </si>
  <si>
    <t>ﾖﾈｻﾞﾜｼﾘﾂﾀﾞｲｲﾁﾁｭｳｶﾞｯｺｳ</t>
  </si>
  <si>
    <t>065248</t>
  </si>
  <si>
    <t>米沢二中</t>
  </si>
  <si>
    <t>ﾖﾈｻﾞﾜｼﾘﾂﾀﾞｲﾆﾁｭｳｶﾞｯｺｳ</t>
  </si>
  <si>
    <t>065249</t>
  </si>
  <si>
    <t>米沢三中</t>
  </si>
  <si>
    <t>ﾖﾈｻﾞﾜｼﾘﾂﾀﾞｲｻﾝﾁｭｳｶﾞｯｺｳ</t>
  </si>
  <si>
    <t>065250</t>
  </si>
  <si>
    <t>米沢四中</t>
  </si>
  <si>
    <t>ﾖﾈｻﾞﾜｼﾘﾂﾀﾞｲﾖﾝﾁｭｳｶﾞｯｺｳ</t>
  </si>
  <si>
    <t>065251</t>
  </si>
  <si>
    <t>米沢五中</t>
  </si>
  <si>
    <t>ﾖﾈｻﾞﾜｼﾘﾂﾀﾞｲｺﾞﾁｭｳｶﾞｯｺｳ</t>
  </si>
  <si>
    <t>065252</t>
  </si>
  <si>
    <t>米沢六中</t>
  </si>
  <si>
    <t>ﾖﾈｻﾞﾜｼﾘﾂﾀﾞｲﾛｸﾁｭｳｶﾞｯｺｳ</t>
  </si>
  <si>
    <t>065253</t>
  </si>
  <si>
    <t>ﾖﾈｻﾞﾜｼﾘﾂﾐﾅﾐﾊﾗﾁｭｳｶﾞｯｺｳ</t>
  </si>
  <si>
    <t>065256</t>
  </si>
  <si>
    <t>065254</t>
  </si>
  <si>
    <t>ﾅﾝﾖｳｼﾘﾂｱｶﾕﾁｭｳｶﾞｯｺｳ</t>
  </si>
  <si>
    <t>065259</t>
  </si>
  <si>
    <t>川西中</t>
  </si>
  <si>
    <t>ｶﾜﾆｼﾁｮｳﾘﾂｶﾜﾆｼﾁｭｳｶﾞｯｺｳ</t>
  </si>
  <si>
    <t>065258</t>
  </si>
  <si>
    <t>065257</t>
  </si>
  <si>
    <t>065255</t>
  </si>
  <si>
    <t>ﾅﾝﾖｳｼﾘﾂﾐﾔｳﾁﾁｭｳｶﾞｯｺｳ</t>
  </si>
  <si>
    <t>065260</t>
  </si>
  <si>
    <t>長井南中</t>
  </si>
  <si>
    <t>ﾅｶﾞｲｼﾘﾂﾅｶﾞｲﾐﾅﾐﾁｭｳｶﾞｯｺｳ</t>
  </si>
  <si>
    <t>065261</t>
  </si>
  <si>
    <t>長井北中</t>
  </si>
  <si>
    <t>ﾅｶﾞｲｼﾘﾂﾅｶﾞｲｷﾀﾁｭｳｶﾞｯｺｳ</t>
  </si>
  <si>
    <t>065265</t>
  </si>
  <si>
    <t>飯豊中</t>
  </si>
  <si>
    <t>ｲｲﾃﾞﾁｮｳﾘﾂｲｲﾃﾞﾁｭｳｶﾞｯｺｳ</t>
  </si>
  <si>
    <t>065263</t>
  </si>
  <si>
    <t>小国中</t>
  </si>
  <si>
    <t>ｵｸﾞﾆﾁｮｳﾘﾂｵｸﾞﾆﾁｭｳｶﾞｯｺｳ</t>
  </si>
  <si>
    <t>065262</t>
  </si>
  <si>
    <t>ｵｸﾞﾆﾁｮｳﾘﾂｶﾉﾐｽﾞﾁｭｳｶﾞｯｺｳ</t>
  </si>
  <si>
    <t>065217</t>
  </si>
  <si>
    <t>上山南中</t>
  </si>
  <si>
    <t>ｶﾐﾉﾔﾏｼﾘﾂﾐﾅﾐﾁｭｳｶﾞｯｺｳ</t>
  </si>
  <si>
    <t>065218</t>
  </si>
  <si>
    <t>上山北中</t>
  </si>
  <si>
    <t>ｶﾐﾉﾔﾏｼﾘﾂｷﾀﾁｭｳｶﾞｯｺｳ</t>
  </si>
  <si>
    <t>065219</t>
  </si>
  <si>
    <t>ｶﾐﾉﾔﾏｼﾘﾂﾐﾔｶﾜﾁｭｳｶﾞｯｺｳ</t>
  </si>
  <si>
    <t>065201</t>
  </si>
  <si>
    <t>山形一中</t>
  </si>
  <si>
    <t>ﾔﾏｶﾞﾀｼﾘﾂﾀﾞｲｲﾁ</t>
  </si>
  <si>
    <t>065202</t>
  </si>
  <si>
    <t>山形二中</t>
  </si>
  <si>
    <t>ﾔﾏｶﾞﾀｼﾘﾂﾀﾞｲﾆﾁｭｳｶﾞｯｺｳ</t>
  </si>
  <si>
    <t>065203</t>
  </si>
  <si>
    <t>山形三中</t>
  </si>
  <si>
    <t>ﾔﾏｶﾞﾀｼﾘｯﾀﾞｲｻﾝﾁｭｳｶﾞｯｺｳ</t>
  </si>
  <si>
    <t>065204</t>
  </si>
  <si>
    <t>山形四中</t>
  </si>
  <si>
    <t>ﾔﾏｶﾞﾀｼﾘﾂﾀﾞｲﾖﾝﾁｭｳｶﾞｯｺｳ</t>
  </si>
  <si>
    <t>065205</t>
  </si>
  <si>
    <t>山形五中</t>
  </si>
  <si>
    <t>ﾔﾏｶﾞﾀｼﾘﾂﾀﾞｲｺﾞﾁｭｳｶﾞｯｺｳ</t>
  </si>
  <si>
    <t>065206</t>
  </si>
  <si>
    <t>山形六中</t>
  </si>
  <si>
    <t>ﾔﾏｶﾞﾀｼﾘﾂﾀﾞｲﾛｸﾁｭｳｶﾞｯｺｳ</t>
  </si>
  <si>
    <t>065207</t>
  </si>
  <si>
    <t>山形七中</t>
  </si>
  <si>
    <t>ﾔﾏｶﾞﾀｼﾘﾂﾀﾞｲｼﾁﾁｭｳｶﾞｯｺｳ</t>
  </si>
  <si>
    <t>065209</t>
  </si>
  <si>
    <t>山形十中</t>
  </si>
  <si>
    <t>ﾔﾏｶﾞﾀｼﾘﾂﾀﾞｲｼﾞｭｳﾁｭｩｶﾞｯｺｳ</t>
  </si>
  <si>
    <t>065210</t>
  </si>
  <si>
    <t>ﾔﾏｶﾞﾀｼﾘﾂｶﾅｲﾁｭｳｶﾞｯｺｳ</t>
  </si>
  <si>
    <t>065212</t>
  </si>
  <si>
    <t>ﾔﾏｶﾞﾀｼﾘﾂﾔﾏﾃﾞﾗﾁｭｳｶﾞｯｺｳ</t>
  </si>
  <si>
    <t>065213</t>
  </si>
  <si>
    <t>ﾔﾏｶﾞﾀｼﾘﾂｻﾞｵｳﾀﾞｲｲﾁﾁｭｳｶﾞｯｺｳ</t>
  </si>
  <si>
    <t>065214</t>
  </si>
  <si>
    <t>ﾔﾏｶﾞﾀｼﾘﾂｻﾞｵｳﾀﾞｲﾆﾁｭｳｶﾞｯｺｳ</t>
  </si>
  <si>
    <t>065215</t>
  </si>
  <si>
    <t>山形大附中</t>
  </si>
  <si>
    <t>ﾔﾏｶﾞﾀﾀﾞｲｶﾞｸﾌｿﾞｸﾁｭｳｶﾞｯｺｳ</t>
  </si>
  <si>
    <t>065220</t>
  </si>
  <si>
    <t>天童二中</t>
  </si>
  <si>
    <t>ﾃﾝﾄﾞｳｼﾘﾂﾀﾞｲﾆﾁｭｳｶﾞｯｺｳ</t>
  </si>
  <si>
    <t>065221</t>
  </si>
  <si>
    <t>天童三中</t>
  </si>
  <si>
    <t>ﾃﾝﾄﾞｳｼﾘﾂﾀﾞｲｻﾝﾁｭｳｶﾞｯｺｳ</t>
  </si>
  <si>
    <t>065222</t>
  </si>
  <si>
    <t>天童四中</t>
  </si>
  <si>
    <t>ﾃﾝﾄﾞｳｼﾘﾂﾀﾞｲﾖﾝﾁｭｳｶﾞｯｺｳ</t>
  </si>
  <si>
    <t>065223</t>
  </si>
  <si>
    <t>山辺中</t>
  </si>
  <si>
    <t>ﾔﾏﾉﾍﾞﾁｮｳﾘﾂﾔﾏﾉﾍﾞﾁｭｳｶﾞｯｺｳ</t>
  </si>
  <si>
    <t>065224</t>
  </si>
  <si>
    <t>中山中</t>
  </si>
  <si>
    <t>ﾅｶﾔﾏﾁｮｳﾘﾂﾅｶﾔﾏﾁｭｳｶﾞｯｺｳ</t>
  </si>
  <si>
    <t>065225</t>
  </si>
  <si>
    <t>ｻｶﾞｴｼﾘﾂﾘｮｳﾄｳﾁｭｳｶﾞｯｺｳ</t>
  </si>
  <si>
    <t>065226</t>
  </si>
  <si>
    <t>ｻｶﾞｴｼﾘﾂﾘｮｳﾅﾝﾁｭｳｶﾞｯｺｳ</t>
  </si>
  <si>
    <t>065227</t>
  </si>
  <si>
    <t>ｻｶﾞｴｼﾘﾂﾘｮｳｾｲﾁｭｳｶﾞｯｺｳ</t>
  </si>
  <si>
    <t>065228</t>
  </si>
  <si>
    <t>河北中</t>
  </si>
  <si>
    <t>ｶﾎｸﾁｮｳﾘﾂｶﾎｸﾁｭｳｶﾞｯｺｳ</t>
  </si>
  <si>
    <t>065230</t>
  </si>
  <si>
    <t>大江中</t>
  </si>
  <si>
    <t>ｵｵｴﾁｮｳﾘﾂｵｵｴﾁｭｳｶﾞｯｺｳ</t>
  </si>
  <si>
    <t>065231</t>
  </si>
  <si>
    <t>ﾑﾗﾔﾏｼﾘﾂﾀﾃｵｶﾁｭｳｶﾞｯｺｳ</t>
  </si>
  <si>
    <t>065232</t>
  </si>
  <si>
    <t>ﾑﾗﾔﾏｼﾘﾂﾊﾔﾏﾁｭｳｶﾞｯｺｳ</t>
  </si>
  <si>
    <t>065233</t>
  </si>
  <si>
    <t>東根一中</t>
  </si>
  <si>
    <t>ﾋｶﾞｼﾈｼﾘﾂﾀﾞｲｲﾁﾁｭｳｶﾞｯｺｳ</t>
  </si>
  <si>
    <t>065234</t>
  </si>
  <si>
    <t>ﾋｶﾞｼﾈｼﾘﾂﾀﾞｲﾆﾁｭｳｶﾞｯｺｳ</t>
  </si>
  <si>
    <t>065236</t>
  </si>
  <si>
    <t>ﾋｶﾞｼﾈｼﾘﾂｼﾞﾝﾏﾁﾁｭｳｶﾞｯｺｳ</t>
  </si>
  <si>
    <t>065237</t>
  </si>
  <si>
    <t>ｵﾊﾞﾅｻﾞﾜｼﾘﾂﾌｸﾊﾗﾁｭｳｶﾞｯｺｳ</t>
  </si>
  <si>
    <t>065238</t>
  </si>
  <si>
    <t>尾花沢中</t>
  </si>
  <si>
    <t>ｵﾊﾞﾅｻﾞﾜｼﾘﾂｵﾊﾞﾅｻﾞﾜﾁｭｳｶﾞｯｺｳ</t>
  </si>
  <si>
    <t>065239</t>
  </si>
  <si>
    <t>ｵﾊﾞﾅｻﾞﾜｼﾘﾂﾀﾏﾉﾁｭｳｶﾞｯｺｳ</t>
  </si>
  <si>
    <t>065241</t>
  </si>
  <si>
    <t>大石田中</t>
  </si>
  <si>
    <t>ｵｵｲｼﾀﾞﾁｮｳﾘﾂｵｵｲｼﾀﾞﾁｭｳｶﾞｯｺｳ</t>
  </si>
  <si>
    <t>065235</t>
  </si>
  <si>
    <t>ﾋｶﾞｼﾈｼﾘﾂｵｵﾄﾐﾁｭｳｶﾞｯｺｳ</t>
  </si>
  <si>
    <t>065242</t>
  </si>
  <si>
    <t>新庄中</t>
  </si>
  <si>
    <t>ｼﾝｼﾞｮｳｼﾘﾂｼﾝｼﾞｮｳﾁｭｳｶﾞｯｺｳ</t>
  </si>
  <si>
    <t>065243</t>
  </si>
  <si>
    <t>ｼﾝｼﾞｮｳｼﾘﾂﾒｲﾘﾝﾁｭｳｶﾞｯｺｳ</t>
  </si>
  <si>
    <t>065244</t>
  </si>
  <si>
    <t>最上中</t>
  </si>
  <si>
    <t>ﾓｶﾞﾐﾁｮｳﾘﾂﾓｶﾞﾐﾁｭｳｶﾞｯｺｳ</t>
  </si>
  <si>
    <t>065246</t>
  </si>
  <si>
    <t>真室川中</t>
  </si>
  <si>
    <t>ﾏﾑﾛｶﾞﾜﾁｮｳﾘﾂﾏﾑﾛｶﾞﾜﾁｭｳｶﾞｯｺｳ</t>
  </si>
  <si>
    <t>065266</t>
  </si>
  <si>
    <t>鶴岡一中</t>
  </si>
  <si>
    <t>ﾂﾙｵｶｼﾘﾂﾂﾙｵｶﾀﾞｲｲﾁﾁｭｳｶﾞｯｺｳ</t>
  </si>
  <si>
    <t>065267</t>
  </si>
  <si>
    <t>鶴岡二中</t>
  </si>
  <si>
    <t>ﾂﾙｵｶｼﾘﾂﾂﾙｵｶﾀﾞｲﾆﾁｭｳｶﾞｯｺｳ</t>
  </si>
  <si>
    <t>065268</t>
  </si>
  <si>
    <t>鶴岡三中</t>
  </si>
  <si>
    <t>ﾂﾙｵｶｼﾘﾂﾂﾙｵｶﾀﾞｲｻﾝﾁｭｳｶﾞｯｺｳ</t>
  </si>
  <si>
    <t>065269</t>
  </si>
  <si>
    <t>鶴岡四中</t>
  </si>
  <si>
    <t>ﾂﾙｵｶｼﾘﾂﾂﾙｵｶﾀﾞｲﾖﾝﾁｭｳｶﾞｯｺｳ</t>
  </si>
  <si>
    <t>065270</t>
  </si>
  <si>
    <t>鶴岡五中</t>
  </si>
  <si>
    <t>ﾂﾙｵｶｼﾘﾂﾂﾙｵｶﾀﾞｲｺﾞﾁｭｳｶﾞｯｺｳ</t>
  </si>
  <si>
    <t>065271</t>
  </si>
  <si>
    <t>ﾂﾙｵｶｼﾘﾂﾄﾖｳﾗﾁｭｳｶﾞｯｺｳ</t>
  </si>
  <si>
    <t>065272</t>
  </si>
  <si>
    <t>ﾂﾙｵｶｼﾘﾂﾌｼﾞｼﾏﾁｭｳｶﾞｯｺｳ</t>
  </si>
  <si>
    <t>065280</t>
  </si>
  <si>
    <t>酒田一中</t>
  </si>
  <si>
    <t>ｻｶﾀｼﾘﾂﾀﾞｲｲﾁﾁｭｳｶﾞｯｺｳ</t>
  </si>
  <si>
    <t>065281</t>
  </si>
  <si>
    <t>酒田二中</t>
  </si>
  <si>
    <t>ｻｶﾀｼﾘﾂﾀﾞｲﾆﾁｭｳｶﾞｯｺｳ</t>
  </si>
  <si>
    <t>065282</t>
  </si>
  <si>
    <t>酒田三中</t>
  </si>
  <si>
    <t>ｻｶﾀｼﾘﾂﾀﾞｲｻﾝﾁｭｳｶﾞｯｺｳ</t>
  </si>
  <si>
    <t>065283</t>
  </si>
  <si>
    <t>酒田四中</t>
  </si>
  <si>
    <t>ｻｶﾀｼﾘﾂﾀﾞｲﾖﾝﾁｭｳｶﾞｯｺｳ</t>
  </si>
  <si>
    <t>065284</t>
  </si>
  <si>
    <t>酒田六中</t>
  </si>
  <si>
    <t>ｻｶﾀｼﾘﾂﾀﾞｲﾛｸﾁｭｳｶﾞｯｺｳ</t>
  </si>
  <si>
    <t>065286</t>
  </si>
  <si>
    <t>ｻｶﾀｼﾘﾂﾁｮｳｶｲﾔﾜﾀﾁｭｳｶﾞｯｺｳ</t>
  </si>
  <si>
    <t>065287</t>
  </si>
  <si>
    <t>ｻｶﾀｼﾘﾂﾄｳﾌﾞﾁｭｳｶﾞｯｺｳ</t>
  </si>
  <si>
    <t>065289</t>
  </si>
  <si>
    <t>遊佐中</t>
  </si>
  <si>
    <t>ﾕｻﾞﾁｮｳﾘﾂﾕｻﾞﾁｭｳｶﾞｯｺｳ</t>
  </si>
  <si>
    <t>065288</t>
  </si>
  <si>
    <t>ﾔﾏｶﾞﾀｹﾝﾘﾂｻｶﾀﾄｸﾍﾞﾂｼｴﾝｶﾞｯｺｳ</t>
  </si>
  <si>
    <t>065274</t>
  </si>
  <si>
    <t>ﾂﾙｵｶｼﾘﾂｸｼﾋﾞｷﾁｭｳｶﾞｯｺｳ</t>
  </si>
  <si>
    <t>065276</t>
  </si>
  <si>
    <t>ﾂﾙｵｶｼﾘﾂｱﾂﾐﾁｭｳｶﾞｯｺｳ</t>
  </si>
  <si>
    <t>065279</t>
  </si>
  <si>
    <t>ｼｮｳﾅｲﾁｮｳﾘﾂｱﾏﾙﾒﾁｭｳｶﾞｯｺｳ</t>
  </si>
  <si>
    <t>065277</t>
  </si>
  <si>
    <t>三川中</t>
  </si>
  <si>
    <t>ﾐｶﾜﾁｮｳﾘﾂﾐｶﾜﾁｭｳｶﾞｯｺｳ</t>
  </si>
  <si>
    <t>065278</t>
  </si>
  <si>
    <t>ｼｮｳﾅｲﾁｮｳﾘﾂﾀﾁｶﾜﾁｭｳｶﾞｯｺｳ</t>
  </si>
  <si>
    <t>065275</t>
  </si>
  <si>
    <t>ﾂﾙｵｶｼﾘﾂｱｻﾋﾁｭｳｶﾞｯｺｳ</t>
  </si>
  <si>
    <t>ﾔﾏｶﾞﾀｹﾝﾘﾂﾖﾈｻﾞﾜｼﾞｮｼﾀﾝｷﾀﾞｲｶﾞｸ</t>
  </si>
  <si>
    <t>063103</t>
  </si>
  <si>
    <t>山形西高</t>
  </si>
  <si>
    <t>ﾔﾏｶﾞﾀﾆｼｺｳｺｳ</t>
  </si>
  <si>
    <t>063104</t>
  </si>
  <si>
    <t>山形北高</t>
  </si>
  <si>
    <t>ﾔﾏｶﾞﾀｷﾀｺｳｺｳ</t>
  </si>
  <si>
    <t>063140</t>
  </si>
  <si>
    <t>鶴岡北高</t>
  </si>
  <si>
    <t>ﾂﾙｵｶｷﾀｺｳｺｳ</t>
  </si>
  <si>
    <t>065264</t>
  </si>
  <si>
    <t>065208</t>
  </si>
  <si>
    <t>山形九中</t>
  </si>
  <si>
    <t>ﾔﾏｶﾞﾀｼﾘﾂﾀﾞｲｸﾁｭｳｶﾞｯｺｳ</t>
  </si>
  <si>
    <t>065211</t>
  </si>
  <si>
    <t>ﾔﾏｶﾞﾀｼﾘﾂﾀｶﾀﾞﾃﾁｭｳｶﾞｯｺｳ</t>
  </si>
  <si>
    <t>065216</t>
  </si>
  <si>
    <t>山形聾中</t>
  </si>
  <si>
    <t>065229</t>
  </si>
  <si>
    <t>西川中</t>
  </si>
  <si>
    <t>ﾆｼｶﾜﾁｮｳﾘﾂﾆｼｶﾜﾁｭｳｶﾞｯｺｳ</t>
  </si>
  <si>
    <t>065240</t>
  </si>
  <si>
    <t>065245</t>
  </si>
  <si>
    <t>舟形中</t>
  </si>
  <si>
    <t>ﾌﾅｶﾞﾀﾁｮｳﾘﾂﾌﾅｶﾞﾀﾁｭｳｶﾞｯｺｳ</t>
  </si>
  <si>
    <t>065285</t>
  </si>
  <si>
    <t>ｻｶﾀｼﾘﾂﾄﾋﾞｼﾏﾁｭｳｶﾞｯｺｳ</t>
  </si>
  <si>
    <t>065273</t>
  </si>
  <si>
    <t>ﾂﾙｵｶｼﾘﾂﾊｸﾞﾛﾁｭｳｶﾞｯｺｳ</t>
  </si>
  <si>
    <t>KC</t>
    <phoneticPr fontId="1"/>
  </si>
  <si>
    <t>申込み所属</t>
    <rPh sb="0" eb="2">
      <t>モウシコ</t>
    </rPh>
    <rPh sb="3" eb="5">
      <t>ショゾク</t>
    </rPh>
    <phoneticPr fontId="1"/>
  </si>
  <si>
    <t>所属略称</t>
    <rPh sb="0" eb="2">
      <t>ショゾク</t>
    </rPh>
    <rPh sb="2" eb="4">
      <t>リャクショウ</t>
    </rPh>
    <phoneticPr fontId="1"/>
  </si>
  <si>
    <t>MC</t>
  </si>
  <si>
    <t>MC</t>
    <phoneticPr fontId="1"/>
  </si>
  <si>
    <t>X1</t>
    <phoneticPr fontId="1"/>
  </si>
  <si>
    <t>種目(申込)</t>
    <rPh sb="0" eb="2">
      <t>シュモク</t>
    </rPh>
    <rPh sb="3" eb="5">
      <t>モウシコ</t>
    </rPh>
    <phoneticPr fontId="1"/>
  </si>
  <si>
    <t>ZK</t>
  </si>
  <si>
    <t>N2</t>
  </si>
  <si>
    <t>区分</t>
    <rPh sb="0" eb="2">
      <t>クブン</t>
    </rPh>
    <phoneticPr fontId="1"/>
  </si>
  <si>
    <t>一般</t>
    <rPh sb="0" eb="2">
      <t>イッパン</t>
    </rPh>
    <phoneticPr fontId="1"/>
  </si>
  <si>
    <t>大学</t>
    <rPh sb="0" eb="2">
      <t>ダイガク</t>
    </rPh>
    <phoneticPr fontId="1"/>
  </si>
  <si>
    <t>中学</t>
    <rPh sb="0" eb="2">
      <t>チュウガク</t>
    </rPh>
    <phoneticPr fontId="1"/>
  </si>
  <si>
    <t>小学</t>
    <rPh sb="0" eb="2">
      <t>ショウガク</t>
    </rPh>
    <phoneticPr fontId="1"/>
  </si>
  <si>
    <t>高校</t>
    <rPh sb="0" eb="2">
      <t>コウコウ</t>
    </rPh>
    <phoneticPr fontId="1"/>
  </si>
  <si>
    <t>区分性別</t>
    <rPh sb="0" eb="2">
      <t>クブン</t>
    </rPh>
    <rPh sb="2" eb="4">
      <t>セイベツ</t>
    </rPh>
    <phoneticPr fontId="1"/>
  </si>
  <si>
    <t>一般男</t>
    <rPh sb="0" eb="2">
      <t>イッパン</t>
    </rPh>
    <rPh sb="2" eb="3">
      <t>オトコ</t>
    </rPh>
    <phoneticPr fontId="1"/>
  </si>
  <si>
    <t>大学男</t>
    <rPh sb="0" eb="2">
      <t>ダイガク</t>
    </rPh>
    <rPh sb="2" eb="3">
      <t>オトコ</t>
    </rPh>
    <phoneticPr fontId="1"/>
  </si>
  <si>
    <t>高校男</t>
    <rPh sb="0" eb="2">
      <t>コウコウ</t>
    </rPh>
    <rPh sb="2" eb="3">
      <t>オトコ</t>
    </rPh>
    <phoneticPr fontId="1"/>
  </si>
  <si>
    <t>中学男</t>
    <rPh sb="0" eb="2">
      <t>チュウガク</t>
    </rPh>
    <rPh sb="2" eb="3">
      <t>オトコ</t>
    </rPh>
    <phoneticPr fontId="1"/>
  </si>
  <si>
    <t>小学男</t>
    <rPh sb="0" eb="2">
      <t>ショウガク</t>
    </rPh>
    <rPh sb="2" eb="3">
      <t>オトコ</t>
    </rPh>
    <phoneticPr fontId="1"/>
  </si>
  <si>
    <t>一般女</t>
    <rPh sb="0" eb="2">
      <t>イッパン</t>
    </rPh>
    <rPh sb="2" eb="3">
      <t>オンナ</t>
    </rPh>
    <phoneticPr fontId="1"/>
  </si>
  <si>
    <t>大学女</t>
    <rPh sb="0" eb="2">
      <t>ダイガク</t>
    </rPh>
    <rPh sb="2" eb="3">
      <t>オンナ</t>
    </rPh>
    <phoneticPr fontId="1"/>
  </si>
  <si>
    <t>高校女</t>
    <rPh sb="0" eb="2">
      <t>コウコウ</t>
    </rPh>
    <rPh sb="2" eb="3">
      <t>オンナ</t>
    </rPh>
    <phoneticPr fontId="1"/>
  </si>
  <si>
    <t>中学女</t>
    <rPh sb="0" eb="2">
      <t>チュウガク</t>
    </rPh>
    <rPh sb="2" eb="3">
      <t>オンナ</t>
    </rPh>
    <phoneticPr fontId="1"/>
  </si>
  <si>
    <t>小学女</t>
    <rPh sb="0" eb="2">
      <t>ショウガク</t>
    </rPh>
    <rPh sb="2" eb="3">
      <t>オンナ</t>
    </rPh>
    <phoneticPr fontId="1"/>
  </si>
  <si>
    <t>種目名カナ</t>
  </si>
  <si>
    <t>正式種目名</t>
  </si>
  <si>
    <t>種目名</t>
  </si>
  <si>
    <t>単位</t>
  </si>
  <si>
    <t>60ﾒｰﾄﾙ</t>
  </si>
  <si>
    <t>６０ｍ</t>
  </si>
  <si>
    <t xml:space="preserve"> 0-sec</t>
  </si>
  <si>
    <t>100ﾒｰﾄﾙ</t>
  </si>
  <si>
    <t>１００ｍ</t>
  </si>
  <si>
    <t>200ﾒｰﾄﾙ</t>
  </si>
  <si>
    <t>２００ｍ</t>
  </si>
  <si>
    <t>300ﾒｰﾄﾙ</t>
  </si>
  <si>
    <t>３００ｍ</t>
  </si>
  <si>
    <t>400ﾒｰﾄﾙ</t>
  </si>
  <si>
    <t>４００ｍ</t>
  </si>
  <si>
    <t>800ﾒｰﾄﾙ</t>
  </si>
  <si>
    <t>８００ｍ</t>
  </si>
  <si>
    <t>1000ﾒｰﾄﾙ</t>
  </si>
  <si>
    <t>１０００ｍ</t>
  </si>
  <si>
    <t>1500ﾒｰﾄﾙ</t>
  </si>
  <si>
    <t>１５００ｍ</t>
  </si>
  <si>
    <t>2000ﾒｰﾄﾙ</t>
  </si>
  <si>
    <t>２０００ｍ</t>
  </si>
  <si>
    <t>3000ﾒｰﾄﾙ</t>
  </si>
  <si>
    <t>３０００ｍ</t>
  </si>
  <si>
    <t>5000ﾒｰﾄﾙ</t>
  </si>
  <si>
    <t>５０００ｍ</t>
  </si>
  <si>
    <t>10000ﾒｰﾄﾙ</t>
  </si>
  <si>
    <t>１００００ｍ</t>
  </si>
  <si>
    <t>ﾀﾞﾝｼﾁｭｳｶﾞｸ 100mH (0.762m)</t>
  </si>
  <si>
    <t>男中１００ｍＨ(0.762m)</t>
  </si>
  <si>
    <t>１００ｍＨ(0.762m)</t>
  </si>
  <si>
    <t>ﾀﾞﾝｼﾁｭｳｶﾞｸ 110mH (0.914m)</t>
  </si>
  <si>
    <t>男中１１０ｍＨ(0.914m)</t>
  </si>
  <si>
    <t>１１０ｍＨ(0.914m)</t>
  </si>
  <si>
    <t>ﾀﾞﾝｼｺｳｺｳ 110mJH (0.991m)</t>
  </si>
  <si>
    <t>男高１１０ｍＪＨ(0.991m)</t>
  </si>
  <si>
    <t>１１０ｍＨ(0.991m)</t>
  </si>
  <si>
    <t>ﾀﾞﾝｼ 110mH (1.067m)</t>
  </si>
  <si>
    <t>男１１０ｍＨ(1.067m)</t>
  </si>
  <si>
    <t>１１０ｍＨ(1.067m)</t>
  </si>
  <si>
    <t>ﾀﾞﾝｼ 200mH (0.762m)</t>
  </si>
  <si>
    <t>男２００ｍＨ(0.762m)</t>
  </si>
  <si>
    <t>２００ｍＨ(0.762m)</t>
  </si>
  <si>
    <t>ﾀﾞﾝｼ 400mH (0.762m)</t>
  </si>
  <si>
    <t>男４００ｍＨ(0.762m)</t>
  </si>
  <si>
    <t>４００ｍＨ(0.762m)</t>
  </si>
  <si>
    <t>ﾀﾞﾝｼ 400mH (0.914m)</t>
  </si>
  <si>
    <t>男４００ｍＨ(0.914m)</t>
  </si>
  <si>
    <t>４００ｍＨ(0.914m)</t>
  </si>
  <si>
    <t>ｼﾞｮｼﾁｭｳｶﾞｸ 80mH (0.762m)</t>
  </si>
  <si>
    <t>女中８０ｍＨ</t>
  </si>
  <si>
    <t>８０ｍＨ(0.762m)</t>
  </si>
  <si>
    <t>ｼﾞｮｼﾁｭｳｶﾞｸ 100mH (0.762m)</t>
  </si>
  <si>
    <t>女中１００ｍＨ(0.762m)</t>
  </si>
  <si>
    <t>ｼﾞｮｼ 80mH (0.762m)</t>
  </si>
  <si>
    <t>女８０ｍＨ(0.762m)</t>
  </si>
  <si>
    <t>ｼﾞｮｼ 200mH (0.762m)</t>
  </si>
  <si>
    <t>女２００ｍＨ(0.762m)</t>
  </si>
  <si>
    <t>ｼﾞｮｼ 400mH (0.762m)</t>
  </si>
  <si>
    <t>女４００ｍＨ(0.762m)</t>
  </si>
  <si>
    <t>1500mｼｮｳｶﾞｲ</t>
  </si>
  <si>
    <t>１５００ｍ障害</t>
  </si>
  <si>
    <t>１５００ｍＳＣ</t>
  </si>
  <si>
    <t>2000mｼｮｳｶﾞｲ</t>
  </si>
  <si>
    <t>２０００ｍ障害</t>
  </si>
  <si>
    <t>２０００ｍＳＣ</t>
  </si>
  <si>
    <t>3000mｼｮｳｶﾞｲ</t>
  </si>
  <si>
    <t>３０００ｍ障害(914mm)</t>
  </si>
  <si>
    <t>３０００ｍＳＣ</t>
  </si>
  <si>
    <t>３０００ｍ障害(762mm)</t>
  </si>
  <si>
    <t>3000mｷｮｳﾎ</t>
  </si>
  <si>
    <t>３０００ｍ競歩</t>
  </si>
  <si>
    <t>３０００ｍＷ</t>
  </si>
  <si>
    <t>5000mｷｮｳﾎ</t>
  </si>
  <si>
    <t>５０００ｍ競歩</t>
  </si>
  <si>
    <t>５０００ｍＷ</t>
  </si>
  <si>
    <t>10000mｷｮｳﾎ</t>
  </si>
  <si>
    <t>１００００ｍ競歩</t>
  </si>
  <si>
    <t>１００００ｍＷ</t>
  </si>
  <si>
    <t>20000mｷｮｳﾎ</t>
  </si>
  <si>
    <t>２００００ｍ競歩</t>
  </si>
  <si>
    <t>２００００ｍＷ</t>
  </si>
  <si>
    <t>30000mｷｮｳﾎ</t>
  </si>
  <si>
    <t>３００００ｍ競歩</t>
  </si>
  <si>
    <t>３００００ｍＷ</t>
  </si>
  <si>
    <t>50000mｷｮｳﾎ</t>
  </si>
  <si>
    <t>５００００ｍ競歩</t>
  </si>
  <si>
    <t>５００００ｍＷ</t>
  </si>
  <si>
    <t>2ｼﾞｶﾝｷｮｳﾎ</t>
  </si>
  <si>
    <t>２時間競歩</t>
  </si>
  <si>
    <t>２時間Ｗ</t>
  </si>
  <si>
    <t>ﾊｼﾘﾀｶﾄﾋﾞ</t>
  </si>
  <si>
    <t>走高跳</t>
  </si>
  <si>
    <t xml:space="preserve"> 1-Ｍ</t>
  </si>
  <si>
    <t>ﾎﾞｳﾀｶﾄﾋﾞ</t>
  </si>
  <si>
    <t>棒高跳</t>
  </si>
  <si>
    <t>ﾊｼﾘﾊﾊﾞﾄﾋﾞ</t>
  </si>
  <si>
    <t>走幅跳</t>
  </si>
  <si>
    <t>ｻﾝﾀﾞﾝﾄﾋﾞ</t>
  </si>
  <si>
    <t>三段跳</t>
  </si>
  <si>
    <t>ﾀﾞﾝｼ ﾎｳｶﾞﾝﾅｹﾞ(6.351kg)</t>
  </si>
  <si>
    <t>男砲丸投(6.351kg)</t>
  </si>
  <si>
    <t>砲丸投(6.351kg)</t>
  </si>
  <si>
    <t>ﾀﾞﾝｼ ﾎｳｶﾞﾝﾅｹﾞ(7.260kg)</t>
  </si>
  <si>
    <t>男砲丸投(7.260kg)</t>
  </si>
  <si>
    <t>砲丸投(7.260kg)</t>
  </si>
  <si>
    <t>ﾀﾞﾝｼ ﾎｳｶﾞﾝﾅｹﾞ(6.000kg)</t>
  </si>
  <si>
    <t>男高Jr砲丸投(6.000kg)</t>
  </si>
  <si>
    <t>砲丸投(6.000kg)</t>
  </si>
  <si>
    <t>ﾀﾞﾝｼ ﾎｳｶﾞﾝﾅｹﾞ(5.000kg)</t>
  </si>
  <si>
    <t>男中ﾕｰｽ砲丸投(5.000kg)</t>
  </si>
  <si>
    <t>砲丸投(5.000kg)</t>
  </si>
  <si>
    <t>ｼﾞｮｼ ﾎｳｶﾞﾝﾅｹﾞ(4.000kg)</t>
  </si>
  <si>
    <t>女砲丸投(4.000kg)</t>
  </si>
  <si>
    <t>砲丸投(4.000kg)</t>
  </si>
  <si>
    <t>ｼﾞｮｼ ﾎｳｶﾞﾝﾅｹﾞ(2.721kg)</t>
  </si>
  <si>
    <t>女中砲丸投(2.721kg)</t>
  </si>
  <si>
    <t>砲丸投(2.721kg)</t>
  </si>
  <si>
    <t>ﾀﾞﾝｼ ｴﾝﾊﾞﾝﾅｹﾞ(2.000kg)</t>
  </si>
  <si>
    <t>男円盤投(2.000kg)</t>
  </si>
  <si>
    <t>円盤投(2.000kg)</t>
  </si>
  <si>
    <t>ﾀﾞﾝｼ ｴﾝﾊﾞﾝﾅｹﾞ(1.750kg)</t>
  </si>
  <si>
    <t>男高Jr円盤投(1.750kg)</t>
  </si>
  <si>
    <t>円盤投(1.750kg)</t>
  </si>
  <si>
    <t>ｼﾞｮｼ ｴﾝﾊﾞﾝﾅｹﾞ(1.000kg)</t>
  </si>
  <si>
    <t>女円盤投(1.000kg)</t>
  </si>
  <si>
    <t>円盤投(1.000kg)</t>
  </si>
  <si>
    <t>ﾀﾞﾝｼ ﾊﾝﾏｰﾅｹﾞ(7.260kg)</t>
  </si>
  <si>
    <t>男ハンマー投(7.260kg)</t>
  </si>
  <si>
    <t>ハンマー投(7.260kg)</t>
  </si>
  <si>
    <t>ﾀﾞﾝｼ ﾊﾝﾏｰﾅｹﾞ(6.351kg)</t>
  </si>
  <si>
    <t>男ハンマー投(6.351kg)</t>
  </si>
  <si>
    <t>ハンマー投(6.351kg)</t>
  </si>
  <si>
    <t>ﾀﾞﾝｼ ﾊﾝﾏｰﾅｹﾞ(6.000kg)</t>
  </si>
  <si>
    <t>男高Jrハンマー投(6.000kg)</t>
  </si>
  <si>
    <t>ハンマー投(6.000kg)</t>
  </si>
  <si>
    <t>ﾀﾞﾝｼ ﾔﾘﾅｹﾞ(0.800kg)</t>
  </si>
  <si>
    <t>男やり投(0.800kg)</t>
  </si>
  <si>
    <t>やり投(0.800kg)</t>
  </si>
  <si>
    <t>ｼﾞｮｼ ﾔﾘﾅｹﾞ(0.600kg)</t>
  </si>
  <si>
    <t>女やり投(0.600kg)</t>
  </si>
  <si>
    <t>やり投(0.600kg)</t>
  </si>
  <si>
    <t>ｼﾞｮｼ ﾊﾝﾏｰﾅｹﾞ(4.000kg)</t>
  </si>
  <si>
    <t>女ハンマー投(4.000kg)</t>
  </si>
  <si>
    <t>ハンマー投(4.000kg)</t>
  </si>
  <si>
    <t>ﾀﾞﾝｼ ｴﾝﾊﾞﾝﾅｹﾞ(1.500kg)</t>
  </si>
  <si>
    <t>男ﾕｰｽ円盤投(1.500kg)</t>
  </si>
  <si>
    <t>円盤投(1.500kg)</t>
  </si>
  <si>
    <t>ﾀﾞﾝｼ ﾊﾝﾏｰﾅｹﾞ(5.000kg)</t>
  </si>
  <si>
    <t>男ﾕｰｽハンマー投(5.000kg)</t>
  </si>
  <si>
    <t>ハンマー投(5.000kg)</t>
  </si>
  <si>
    <t>ﾀﾞﾝｼ ﾔﾘﾅｹﾞ(0.700kg)</t>
  </si>
  <si>
    <t>男ﾕｰｽやり投(0.700kg)</t>
  </si>
  <si>
    <t>やり投(0.700kg)</t>
  </si>
  <si>
    <t>ｼﾞｬﾍﾞﾘｯｸｽﾛｰ</t>
  </si>
  <si>
    <t>JOジャベリックスロー</t>
  </si>
  <si>
    <t>ﾄﾞｳﾛ 10ﾏｲﾙ ｷｮｳｿｳ</t>
  </si>
  <si>
    <t>道路１０マイル競走</t>
  </si>
  <si>
    <t>１０マイル</t>
  </si>
  <si>
    <t>ﾄﾞｳﾛ 10km ｷｮｳｿｳ</t>
  </si>
  <si>
    <t>道路１０ｋｍ競走</t>
  </si>
  <si>
    <t>１０ｋｍ</t>
  </si>
  <si>
    <t>ﾄﾞｳﾛ 20km ｷｮｳｿｳ</t>
  </si>
  <si>
    <t>道路２０ｋｍ競走</t>
  </si>
  <si>
    <t>２０ｋｍ</t>
  </si>
  <si>
    <t>ﾄﾞｳﾛ 30km ｷｮｳｿｳ</t>
  </si>
  <si>
    <t>道路３０ｋｍ競走</t>
  </si>
  <si>
    <t>３０ｋｍ</t>
  </si>
  <si>
    <t>ﾄﾞｳﾛ 35km ｷｮｳｿｳ</t>
  </si>
  <si>
    <t>道路３５ｋｍ競走</t>
  </si>
  <si>
    <t>３５ｋｍ</t>
  </si>
  <si>
    <t>ﾏﾗｿﾝ</t>
  </si>
  <si>
    <t>マラソン</t>
  </si>
  <si>
    <t>ﾊｰﾌﾏﾗｿﾝ</t>
  </si>
  <si>
    <t>ハーフマラソン</t>
  </si>
  <si>
    <t>ﾄﾞｳﾛ 5km ｷｮｳﾎ</t>
  </si>
  <si>
    <t>道路５ｋｍ競歩</t>
  </si>
  <si>
    <t>５ｋｍ競歩</t>
  </si>
  <si>
    <t>ﾄﾞｳﾛ 10km ｷｮｳﾎ</t>
  </si>
  <si>
    <t>道路１０ｋｍ競歩</t>
  </si>
  <si>
    <t>１０ｋｍ競歩</t>
  </si>
  <si>
    <t>ﾄﾞｳﾛ 15km ｷｮｳﾎ</t>
  </si>
  <si>
    <t>道路１５ｋｍ競歩</t>
  </si>
  <si>
    <t>１５ｋｍ競歩</t>
  </si>
  <si>
    <t>ﾄﾞｳﾛ 20km ｷｮｳﾎ</t>
  </si>
  <si>
    <t>道路２０ｋｍ競歩</t>
  </si>
  <si>
    <t>２０ｋｍ競歩</t>
  </si>
  <si>
    <t>ﾄﾞｳﾛ 30km ｷｮｳﾎ</t>
  </si>
  <si>
    <t>道路３０ｋｍ競歩</t>
  </si>
  <si>
    <t>３０ｋｍ競歩</t>
  </si>
  <si>
    <t>ﾄﾞｳﾛ 50km ｷｮｳﾎ</t>
  </si>
  <si>
    <t>道路５０ｋｍ競歩</t>
  </si>
  <si>
    <t>５０ｋｍ競歩</t>
  </si>
  <si>
    <t>ｸﾛｽｶﾝﾄﾘｰ 12km</t>
  </si>
  <si>
    <t>クロスカントリー12km</t>
  </si>
  <si>
    <t>ｸﾛｽｶﾝﾄﾘｰ (12km)</t>
  </si>
  <si>
    <t>ｸﾛｽｶﾝﾄﾘｰ 10km</t>
  </si>
  <si>
    <t>クロスカントリー10km</t>
  </si>
  <si>
    <t>ｸﾛｽｶﾝﾄﾘｰ (10km)</t>
  </si>
  <si>
    <t>ｸﾛｽｶﾝﾄﾘｰ 8km</t>
  </si>
  <si>
    <t>クロスカントリー8km</t>
  </si>
  <si>
    <t>ｸﾛｽｶﾝﾄﾘｰ (8km)</t>
  </si>
  <si>
    <t>ｸﾛｽｶﾝﾄﾘｰ 5km</t>
  </si>
  <si>
    <t>クロスカントリー5km</t>
  </si>
  <si>
    <t>ｸﾛｽｶﾝﾄﾘｰ (5km)</t>
  </si>
  <si>
    <t>ｸﾛｽｶﾝﾄﾘｰ 3km</t>
  </si>
  <si>
    <t>クロスカントリー3km</t>
  </si>
  <si>
    <t>ｸﾛｽｶﾝﾄﾘｰ (3km)</t>
  </si>
  <si>
    <t>ｸﾛｽｶﾝﾄﾘｰ ﾘﾚｰ</t>
  </si>
  <si>
    <t>クロスカントリーリレー</t>
  </si>
  <si>
    <t>ｸﾛｽｶﾝﾄﾘｰﾘﾚｰ</t>
  </si>
  <si>
    <t>ｴｷﾃﾞﾝ</t>
  </si>
  <si>
    <t>駅伝</t>
  </si>
  <si>
    <t>10ｼｭｷｮｳｷﾞ ｿｳｺﾞｳﾄｸﾃﾝ</t>
  </si>
  <si>
    <t>１０種競技総合得点</t>
  </si>
  <si>
    <t>十種競技</t>
  </si>
  <si>
    <t xml:space="preserve"> 3-pts</t>
  </si>
  <si>
    <t>7ｼｭｷｮｳｷﾞ ｿｳｺﾞｳﾄｸﾃﾝ</t>
  </si>
  <si>
    <t>７種競技総合得点</t>
  </si>
  <si>
    <t>七種競技</t>
  </si>
  <si>
    <t>ﾀﾞﾝｼ 5ｼｭｷｮｳｷﾞ ｿｳｺﾞｳﾄｸﾃﾝ</t>
  </si>
  <si>
    <t>男子５種競技総合得点</t>
  </si>
  <si>
    <t>五種競技</t>
  </si>
  <si>
    <t>ﾀﾞﾝｼ 3ｼｭｷｮｳｷﾞA ｿｳｺﾞｳﾄｸﾃﾝ</t>
  </si>
  <si>
    <t>男３種競技Ａ総合得点</t>
  </si>
  <si>
    <t>三種競技Ａ</t>
  </si>
  <si>
    <t>ﾀﾞﾝｼ 3ｼｭｷｮｳｷﾞB ｿｳｺﾞｳﾄｸﾃﾝ</t>
  </si>
  <si>
    <t>男３種競技Ｂ総合得点</t>
  </si>
  <si>
    <t>三種競技Ｂ</t>
  </si>
  <si>
    <t>ｼﾞｮｼ 3ｼｭｷｮｳｷﾞA ｿｳｺﾞｳﾄｸﾃﾝ</t>
  </si>
  <si>
    <t>女３種競技Ａ総合得点</t>
  </si>
  <si>
    <t>ｼﾞｮｼ 3ｼｭｷｮｳｷﾞB ｿｳｺﾞｳﾄｸﾃﾝ</t>
  </si>
  <si>
    <t>女３種競技Ｂ総合得点</t>
  </si>
  <si>
    <t>8ｼｭｷｮｳｷﾞ ｿｳｺﾞｳﾄｸﾃﾝ</t>
  </si>
  <si>
    <t>８種競技総合得点</t>
  </si>
  <si>
    <t>八種競技</t>
  </si>
  <si>
    <t>ｼﾞｭﾆｱｵﾘﾝﾋﾟｯｸ ﾀﾞﾝｼ ｺﾝｾｲｿｳｺﾞｳ</t>
  </si>
  <si>
    <t>JO男子混成総合得点</t>
  </si>
  <si>
    <t>混成総合得点</t>
  </si>
  <si>
    <t>ｼﾞｭﾆｱｵﾘﾝﾋﾟｯｸ ｼﾞｮｼ ｺﾝｾｲｿｳｺﾞｳ</t>
  </si>
  <si>
    <t>JO女子混成総合得点</t>
  </si>
  <si>
    <t>4ｼｭｷｮｳｷﾞｿｳｺﾞｳ</t>
  </si>
  <si>
    <t>男中４種競技総合得点</t>
  </si>
  <si>
    <t>四種競技</t>
  </si>
  <si>
    <t>女中４種競技総合得点</t>
  </si>
  <si>
    <t>ｼﾞｮｼ10ｼｭｷｮｳｷﾞ</t>
  </si>
  <si>
    <t>女10種競技総合得点</t>
  </si>
  <si>
    <t>4×100mﾘﾚｰ</t>
  </si>
  <si>
    <t>４×１００ｍ</t>
  </si>
  <si>
    <t>4×200mﾘﾚｰ</t>
  </si>
  <si>
    <t>４×２００ｍ</t>
  </si>
  <si>
    <t>4×400mﾘﾚｰ</t>
  </si>
  <si>
    <t>４×４００ｍ</t>
  </si>
  <si>
    <t>4×800mﾘﾚｰ</t>
  </si>
  <si>
    <t>４×８００ｍ</t>
  </si>
  <si>
    <t>4×1500mﾘﾚｰ</t>
  </si>
  <si>
    <t>４×１５００ｍ</t>
  </si>
  <si>
    <t>100m+200m+300m+400mﾘﾚｰ</t>
  </si>
  <si>
    <t>100m+200m+300m+400m</t>
  </si>
  <si>
    <t>100+200+300+400m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</si>
  <si>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</si>
  <si>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</si>
  <si>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</si>
  <si>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</si>
  <si>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</si>
  <si>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</si>
  <si>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</si>
  <si>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</si>
  <si>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</si>
  <si>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</si>
  <si>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</si>
  <si>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</si>
  <si>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031</t>
  </si>
  <si>
    <t>032</t>
  </si>
  <si>
    <t>033</t>
  </si>
  <si>
    <t>034</t>
  </si>
  <si>
    <t>035</t>
  </si>
  <si>
    <t>036</t>
  </si>
  <si>
    <t>037</t>
  </si>
  <si>
    <t>041</t>
  </si>
  <si>
    <t>042</t>
  </si>
  <si>
    <t>043</t>
  </si>
  <si>
    <t>044</t>
  </si>
  <si>
    <t>045</t>
  </si>
  <si>
    <t>046</t>
  </si>
  <si>
    <t>051</t>
  </si>
  <si>
    <t>052</t>
  </si>
  <si>
    <t>053</t>
  </si>
  <si>
    <t>054</t>
  </si>
  <si>
    <t>060</t>
  </si>
  <si>
    <t>061</t>
  </si>
  <si>
    <t>062</t>
  </si>
  <si>
    <t>063</t>
  </si>
  <si>
    <t>064</t>
  </si>
  <si>
    <t>065</t>
  </si>
  <si>
    <t>066</t>
  </si>
  <si>
    <t>071</t>
  </si>
  <si>
    <t>072</t>
  </si>
  <si>
    <t>073</t>
  </si>
  <si>
    <t>074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</si>
  <si>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</si>
  <si>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</si>
  <si>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</si>
  <si>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</si>
  <si>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</si>
  <si>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</si>
  <si>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</si>
  <si>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</si>
  <si>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</si>
  <si>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</si>
  <si>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</si>
  <si>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</si>
  <si>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</si>
  <si>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</si>
  <si>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</si>
  <si>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096</t>
  </si>
  <si>
    <t>097</t>
  </si>
  <si>
    <t>098</t>
  </si>
  <si>
    <t>099</t>
  </si>
  <si>
    <t>code</t>
    <phoneticPr fontId="1"/>
  </si>
  <si>
    <t>ｼﾞｮｼ 100mH (0.838m)</t>
    <phoneticPr fontId="1"/>
  </si>
  <si>
    <t>女１００ｍＨ(0.838m)</t>
    <phoneticPr fontId="1"/>
  </si>
  <si>
    <t>１００ｍＨ(0.838m)</t>
    <phoneticPr fontId="1"/>
  </si>
  <si>
    <t>種目</t>
    <rPh sb="0" eb="2">
      <t>シュモク</t>
    </rPh>
    <phoneticPr fontId="1"/>
  </si>
  <si>
    <t>種目略称</t>
    <rPh sb="0" eb="2">
      <t>シュモク</t>
    </rPh>
    <rPh sb="2" eb="4">
      <t>リャクショウ</t>
    </rPh>
    <phoneticPr fontId="1"/>
  </si>
  <si>
    <t>種目code</t>
    <rPh sb="0" eb="2">
      <t>シュモク</t>
    </rPh>
    <phoneticPr fontId="1"/>
  </si>
  <si>
    <t>種目code説明</t>
    <rPh sb="0" eb="2">
      <t>シュモク</t>
    </rPh>
    <rPh sb="6" eb="8">
      <t>セツメイ</t>
    </rPh>
    <phoneticPr fontId="1"/>
  </si>
  <si>
    <t>左3桁は種目code</t>
    <rPh sb="0" eb="1">
      <t>ヒダリ</t>
    </rPh>
    <rPh sb="2" eb="3">
      <t>ケタ</t>
    </rPh>
    <rPh sb="4" eb="6">
      <t>シュモク</t>
    </rPh>
    <phoneticPr fontId="1"/>
  </si>
  <si>
    <t>code</t>
    <phoneticPr fontId="1"/>
  </si>
  <si>
    <t>4桁目は種別</t>
    <rPh sb="1" eb="2">
      <t>ケタ</t>
    </rPh>
    <rPh sb="2" eb="3">
      <t>メ</t>
    </rPh>
    <rPh sb="4" eb="6">
      <t>シュベツ</t>
    </rPh>
    <phoneticPr fontId="1"/>
  </si>
  <si>
    <t>　　0=なし</t>
    <phoneticPr fontId="1"/>
  </si>
  <si>
    <t>　　1=一般高校</t>
    <rPh sb="4" eb="6">
      <t>イッパン</t>
    </rPh>
    <rPh sb="6" eb="8">
      <t>コウコウ</t>
    </rPh>
    <phoneticPr fontId="1"/>
  </si>
  <si>
    <t>　　2=一般</t>
    <rPh sb="4" eb="6">
      <t>イッパン</t>
    </rPh>
    <phoneticPr fontId="1"/>
  </si>
  <si>
    <t>　　3=高校</t>
    <rPh sb="4" eb="6">
      <t>コウコウ</t>
    </rPh>
    <phoneticPr fontId="1"/>
  </si>
  <si>
    <t>　　4=中学</t>
    <rPh sb="4" eb="6">
      <t>チュウガク</t>
    </rPh>
    <phoneticPr fontId="1"/>
  </si>
  <si>
    <t>　　5=小学</t>
    <rPh sb="4" eb="6">
      <t>ショウガク</t>
    </rPh>
    <phoneticPr fontId="1"/>
  </si>
  <si>
    <t>02</t>
  </si>
  <si>
    <t>03</t>
  </si>
  <si>
    <t>04</t>
  </si>
  <si>
    <t>05</t>
  </si>
  <si>
    <t>06</t>
  </si>
  <si>
    <t>07</t>
  </si>
  <si>
    <t>08</t>
  </si>
  <si>
    <t>09</t>
  </si>
  <si>
    <t>種目番号</t>
    <rPh sb="0" eb="2">
      <t>シュモク</t>
    </rPh>
    <rPh sb="2" eb="4">
      <t>バンゴウ</t>
    </rPh>
    <phoneticPr fontId="1"/>
  </si>
  <si>
    <t>w 100m</t>
    <phoneticPr fontId="1"/>
  </si>
  <si>
    <t>北海道</t>
  </si>
  <si>
    <t>神奈川</t>
  </si>
  <si>
    <t>和歌山</t>
  </si>
  <si>
    <t>鹿児島</t>
  </si>
  <si>
    <t>01</t>
    <phoneticPr fontId="7"/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</si>
  <si>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</si>
  <si>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</si>
  <si>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</si>
  <si>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</si>
  <si>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</si>
  <si>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</si>
  <si>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</si>
  <si>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</si>
  <si>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</si>
  <si>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</si>
  <si>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</si>
  <si>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</si>
  <si>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</si>
  <si>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</si>
  <si>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</si>
  <si>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</si>
  <si>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</si>
  <si>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</si>
  <si>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</si>
  <si>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</si>
  <si>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</si>
  <si>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</si>
  <si>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</si>
  <si>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</si>
  <si>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</si>
  <si>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</si>
  <si>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</si>
  <si>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</si>
  <si>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</si>
  <si>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</si>
  <si>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</si>
  <si>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</si>
  <si>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</si>
  <si>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</si>
  <si>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</si>
  <si>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</si>
  <si>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</si>
  <si>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</si>
  <si>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</si>
  <si>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</si>
  <si>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</si>
  <si>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</si>
  <si>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沖縄</t>
  </si>
  <si>
    <t>学連</t>
  </si>
  <si>
    <t>登録県</t>
    <rPh sb="0" eb="2">
      <t>トウロク</t>
    </rPh>
    <rPh sb="2" eb="3">
      <t>ケン</t>
    </rPh>
    <phoneticPr fontId="1"/>
  </si>
  <si>
    <t>060050</t>
  </si>
  <si>
    <t>060051</t>
  </si>
  <si>
    <t>山形ﾐｰﾄﾗﾝﾄﾞ</t>
    <rPh sb="0" eb="2">
      <t>ヤマガタ</t>
    </rPh>
    <phoneticPr fontId="1"/>
  </si>
  <si>
    <t>釧路公立大</t>
  </si>
  <si>
    <t>仙台大</t>
  </si>
  <si>
    <t>東北大</t>
  </si>
  <si>
    <t>秋田大</t>
  </si>
  <si>
    <t>東北公益大</t>
  </si>
  <si>
    <t>米沢栄養大</t>
  </si>
  <si>
    <t>米沢女短大</t>
  </si>
  <si>
    <t>福島大</t>
  </si>
  <si>
    <t>茨城大</t>
  </si>
  <si>
    <t>筑波大</t>
  </si>
  <si>
    <t>流通経済大</t>
  </si>
  <si>
    <t>高崎経済大</t>
  </si>
  <si>
    <t>城西大</t>
  </si>
  <si>
    <t>駿河台大</t>
  </si>
  <si>
    <t>大東文化大</t>
  </si>
  <si>
    <t>東京国際大</t>
  </si>
  <si>
    <t>東洋大</t>
  </si>
  <si>
    <t>平成国際大</t>
  </si>
  <si>
    <t>武蔵野学院大</t>
  </si>
  <si>
    <t>早稲田大</t>
  </si>
  <si>
    <t>国際武道大</t>
  </si>
  <si>
    <t>順天堂大</t>
  </si>
  <si>
    <t>千葉大</t>
  </si>
  <si>
    <t>中央学院大</t>
  </si>
  <si>
    <t>青山学院大</t>
  </si>
  <si>
    <t>亜細亜大</t>
  </si>
  <si>
    <t>桜美林大</t>
  </si>
  <si>
    <t>國學院大</t>
  </si>
  <si>
    <t>国士舘大</t>
  </si>
  <si>
    <t>創価大</t>
  </si>
  <si>
    <t>拓殖大</t>
  </si>
  <si>
    <t>玉川大</t>
  </si>
  <si>
    <t>中央大</t>
  </si>
  <si>
    <t>帝京大</t>
  </si>
  <si>
    <t>東京外国語大</t>
  </si>
  <si>
    <t>東京学芸大</t>
  </si>
  <si>
    <t>東京経済大</t>
  </si>
  <si>
    <t>東京女子体育大</t>
  </si>
  <si>
    <t>東京大</t>
  </si>
  <si>
    <t>東京農業大</t>
  </si>
  <si>
    <t>東京薬科大</t>
  </si>
  <si>
    <t>日本大</t>
  </si>
  <si>
    <t>一橋大</t>
  </si>
  <si>
    <t>法政大</t>
  </si>
  <si>
    <t>明治大</t>
  </si>
  <si>
    <t>立教大</t>
  </si>
  <si>
    <t>松蔭大</t>
  </si>
  <si>
    <t>東海大</t>
  </si>
  <si>
    <t>日本体育大</t>
  </si>
  <si>
    <t>横浜国立大</t>
  </si>
  <si>
    <t>上越教育大</t>
  </si>
  <si>
    <t>新潟医療福祉大</t>
  </si>
  <si>
    <t>新潟大</t>
  </si>
  <si>
    <t>金沢工業大</t>
  </si>
  <si>
    <t>山梨学院大</t>
  </si>
  <si>
    <t>信州大</t>
  </si>
  <si>
    <t>中京大</t>
  </si>
  <si>
    <t>ﾄｳﾎｸﾀﾞｲｶﾞｸ</t>
  </si>
  <si>
    <t>ﾐﾔｷﾞｷｮｳｲｸﾀﾞｲｶﾞｸ</t>
  </si>
  <si>
    <t>ｱｷﾀﾀﾞｲｶﾞｸ</t>
  </si>
  <si>
    <t>ﾌｸｼﾏﾀﾞｲｶﾞｸ</t>
  </si>
  <si>
    <t>ｲﾊﾞﾗｷﾀﾞｲｶﾞｸ</t>
  </si>
  <si>
    <t>ﾂｸﾊﾞﾀﾞｲｶﾞｸ</t>
  </si>
  <si>
    <t>ﾁﾊﾞﾀﾞｲｶﾞｸ</t>
  </si>
  <si>
    <t>ﾄｳｷｮｳﾀﾞｲｶﾞｸ</t>
  </si>
  <si>
    <t>ﾄｳｷｮｳｶﾞｲｺｸｺﾞﾀﾞｲｶﾞｸ</t>
  </si>
  <si>
    <t>ﾄｳｷｮｳｶﾞｸｹﾞｲﾀﾞｲｶﾞｸ</t>
  </si>
  <si>
    <t>ﾋﾄﾂﾊﾞｼﾀﾞｲｶﾞｸ</t>
  </si>
  <si>
    <t>ﾖｺﾊﾏｺｸﾘﾂﾀﾞｲｶﾞｸ</t>
  </si>
  <si>
    <t>ﾆｲｶﾞﾀﾀﾞｲｶﾞｸ</t>
  </si>
  <si>
    <t>ｼﾝｼｭｳﾀﾞｲｶﾞｸ</t>
  </si>
  <si>
    <t>ｼﾞｮｳｴﾂｷｮｳｲｸﾀﾞｲｶﾞｸ</t>
  </si>
  <si>
    <t>ﾀｶｻｷｹｲｻﾞｲﾀﾞｲｶﾞｸ</t>
  </si>
  <si>
    <t>ｸｼﾛｺｳﾘﾂﾀﾞｲｶﾞｸ</t>
  </si>
  <si>
    <t>ｾﾝﾀﾞｲﾀﾞｲｶﾞｸ</t>
  </si>
  <si>
    <t>ﾄｳﾎｸｶﾞｸｲﾝﾀﾞｲｶﾞｸ</t>
  </si>
  <si>
    <t>ﾄｳﾎｸﾌｸｼﾀﾞｲｶﾞｸ</t>
  </si>
  <si>
    <t>ﾘｭｳﾂｳｹｲｻﾞｲﾀﾞｲｶﾞｸ</t>
  </si>
  <si>
    <t>ﾄｳｷｮｳｺｸｻｲﾀﾞｲｶﾞｸ</t>
  </si>
  <si>
    <t>ｼﾞｮｳｻｲﾀﾞｲｶﾞｸ</t>
  </si>
  <si>
    <t>ﾁｭｳｵｳｶﾞｸｲﾝﾀﾞｲｶﾞｸ</t>
  </si>
  <si>
    <t>ｱｵﾔﾏｶﾞｸｲﾝﾀﾞｲｶﾞｸ</t>
  </si>
  <si>
    <t>ｱｼﾞｱﾀﾞｲｶﾞｸ</t>
  </si>
  <si>
    <t>ｵｳﾋﾞﾘﾝﾀﾞｲｶﾞｸ</t>
  </si>
  <si>
    <t>ｺｸｶﾞｸｲﾝﾀﾞｲｶﾞｸ</t>
  </si>
  <si>
    <t>ｺｸｼｶﾝﾀﾞｲｶﾞｸ</t>
  </si>
  <si>
    <t>ｼﾞｭﾝﾃﾝﾄﾞｳﾀﾞｲｶﾞｸ</t>
  </si>
  <si>
    <t>ｿｳｶﾀﾞｲｶﾞｸ</t>
  </si>
  <si>
    <t>ﾀﾞｲﾄｳﾌﾞﾝｶﾀﾞｲｶﾞｸ</t>
  </si>
  <si>
    <t>ﾀｸｼｮｸﾀﾞｲｶﾞｸ</t>
  </si>
  <si>
    <t>ﾀﾏｶﾞﾜﾀﾞｲｶﾞｸ</t>
  </si>
  <si>
    <t>ﾁｭｳｵｳﾀﾞｲｶﾞｸ</t>
  </si>
  <si>
    <t>ﾃｲｷｮｳﾀﾞｲｶﾞｸ</t>
  </si>
  <si>
    <t>ﾄｳｶｲﾀﾞｲｶﾞｸ</t>
  </si>
  <si>
    <t>ﾄｳｷｮｳｹｲｻﾞｲﾀﾞｲｶﾞｸ</t>
  </si>
  <si>
    <t>ﾄｳｷｮｳｼﾞｮｼﾀｲｲｸﾀﾞｲｶﾞｸ</t>
  </si>
  <si>
    <t>ﾄｳｷｮｳﾉｳｷﾞｮｳﾀﾞｲｶﾞｸ</t>
  </si>
  <si>
    <t>ﾄｳｷｮｳﾔｯｶﾀﾞｲｶﾞｸ</t>
  </si>
  <si>
    <t>ﾄｳﾖｳﾀﾞｲｶﾞｸ</t>
  </si>
  <si>
    <t>ﾆﾎﾝﾀﾞｲｶﾞｸ</t>
  </si>
  <si>
    <t>ﾆｯﾎﾟﾝﾀｲｲｸﾀﾞｲｶﾞｸ</t>
  </si>
  <si>
    <t>ﾎｳｾｲﾀﾞｲｶﾞｸ</t>
  </si>
  <si>
    <t>ﾒｲｼﾞﾀﾞｲｶﾞｸ</t>
  </si>
  <si>
    <t>ﾘｯｷｮｳﾀﾞｲｶﾞｸ</t>
  </si>
  <si>
    <t>ﾜｾﾀﾞﾀﾞｲｶﾞｸ</t>
  </si>
  <si>
    <t>ｶﾅｻﾞﾜｺｳｷﾞｮｳﾀﾞｲｶﾞｸ</t>
  </si>
  <si>
    <t>ﾔﾏﾅｼｶﾞｸｲﾝﾀﾞｲｶﾞｸ</t>
  </si>
  <si>
    <t>ﾁｭｳｷｮｳﾀﾞｲｶﾞｸ</t>
  </si>
  <si>
    <t>ｺｸｻｲﾌﾞﾄﾞｳﾀﾞｲｶﾞｸ</t>
  </si>
  <si>
    <t>ﾊｸｵｳﾀﾞｲｶﾞｸ</t>
  </si>
  <si>
    <t>ｽﾙｶﾞﾀﾞｲﾀﾞｲｶﾞｸ</t>
  </si>
  <si>
    <t>ﾍｲｾｲｺｸｻｲﾀﾞｲｶﾞｸ</t>
  </si>
  <si>
    <t>ｼｮｳｲﾝﾀﾞｲｶﾞｸ</t>
  </si>
  <si>
    <t>ﾆｲｶﾞﾀｲﾘｮｳﾌｸｼﾀﾞｲｶﾞｸ</t>
  </si>
  <si>
    <t>ﾑｻｼﾉｶﾞｸｲﾝﾀﾞｲｶﾞｸ</t>
  </si>
  <si>
    <t>ﾔﾏｶﾞﾀｹﾝﾘﾂﾖﾈｻﾞﾜｴｲﾖｳﾀﾞｲｶﾞｸ</t>
  </si>
  <si>
    <t>東北学院大</t>
    <rPh sb="2" eb="4">
      <t>ガクイン</t>
    </rPh>
    <rPh sb="4" eb="5">
      <t>ダイ</t>
    </rPh>
    <phoneticPr fontId="1"/>
  </si>
  <si>
    <t>東北福祉大</t>
    <rPh sb="2" eb="4">
      <t>フクシ</t>
    </rPh>
    <rPh sb="4" eb="5">
      <t>ダイ</t>
    </rPh>
    <phoneticPr fontId="1"/>
  </si>
  <si>
    <t>宮城教育大</t>
    <rPh sb="2" eb="4">
      <t>キョウイク</t>
    </rPh>
    <phoneticPr fontId="1"/>
  </si>
  <si>
    <t>白鴎大</t>
    <rPh sb="0" eb="2">
      <t>ハクオウ</t>
    </rPh>
    <rPh sb="2" eb="3">
      <t>ダイ</t>
    </rPh>
    <phoneticPr fontId="1"/>
  </si>
  <si>
    <t>東桜学館高</t>
    <rPh sb="0" eb="2">
      <t>ヒガシサクラ</t>
    </rPh>
    <rPh sb="2" eb="4">
      <t>ガッカン</t>
    </rPh>
    <rPh sb="4" eb="5">
      <t>ダカ</t>
    </rPh>
    <phoneticPr fontId="1"/>
  </si>
  <si>
    <t>神室高真室川</t>
    <rPh sb="0" eb="2">
      <t>カムロ</t>
    </rPh>
    <rPh sb="2" eb="3">
      <t>コウ</t>
    </rPh>
    <phoneticPr fontId="1"/>
  </si>
  <si>
    <t>金井中</t>
  </si>
  <si>
    <t>高楯中</t>
  </si>
  <si>
    <t>山寺中</t>
  </si>
  <si>
    <t>蔵王一中</t>
  </si>
  <si>
    <t>蔵王二中</t>
  </si>
  <si>
    <t>天童一中</t>
    <rPh sb="2" eb="3">
      <t>イチ</t>
    </rPh>
    <phoneticPr fontId="1"/>
  </si>
  <si>
    <t>陵東中</t>
  </si>
  <si>
    <t>陵南中</t>
  </si>
  <si>
    <t>陵西中</t>
  </si>
  <si>
    <t>楯岡中</t>
  </si>
  <si>
    <t>葉山中</t>
  </si>
  <si>
    <t>大富中</t>
  </si>
  <si>
    <t>神町中</t>
  </si>
  <si>
    <t>明倫中</t>
    <rPh sb="0" eb="2">
      <t>メイリン</t>
    </rPh>
    <phoneticPr fontId="2"/>
  </si>
  <si>
    <t>豊浦中</t>
  </si>
  <si>
    <t>藤島中</t>
  </si>
  <si>
    <t>羽黒中</t>
  </si>
  <si>
    <t>櫛引中</t>
  </si>
  <si>
    <t>温海中</t>
  </si>
  <si>
    <t>立川中</t>
  </si>
  <si>
    <t>余目中</t>
  </si>
  <si>
    <t>山形八中</t>
    <rPh sb="0" eb="2">
      <t>ヤマガタ</t>
    </rPh>
    <rPh sb="2" eb="3">
      <t>ハチ</t>
    </rPh>
    <rPh sb="3" eb="4">
      <t>チュウ</t>
    </rPh>
    <phoneticPr fontId="1"/>
  </si>
  <si>
    <t>作谷沢中</t>
    <rPh sb="0" eb="1">
      <t>サク</t>
    </rPh>
    <rPh sb="1" eb="2">
      <t>タニ</t>
    </rPh>
    <rPh sb="2" eb="3">
      <t>サワ</t>
    </rPh>
    <rPh sb="3" eb="4">
      <t>チュウ</t>
    </rPh>
    <phoneticPr fontId="1"/>
  </si>
  <si>
    <t>町立朝日中</t>
    <rPh sb="0" eb="2">
      <t>チョウリツ</t>
    </rPh>
    <rPh sb="2" eb="4">
      <t>アサヒ</t>
    </rPh>
    <rPh sb="4" eb="5">
      <t>チュウ</t>
    </rPh>
    <phoneticPr fontId="1"/>
  </si>
  <si>
    <t>東根三中</t>
    <rPh sb="0" eb="2">
      <t>ヒガシネ</t>
    </rPh>
    <rPh sb="2" eb="3">
      <t>サン</t>
    </rPh>
    <rPh sb="3" eb="4">
      <t>チュウ</t>
    </rPh>
    <phoneticPr fontId="1"/>
  </si>
  <si>
    <t>日新中</t>
    <rPh sb="2" eb="3">
      <t>チュウ</t>
    </rPh>
    <phoneticPr fontId="1"/>
  </si>
  <si>
    <t>八向中</t>
    <rPh sb="2" eb="3">
      <t>チュウ</t>
    </rPh>
    <phoneticPr fontId="1"/>
  </si>
  <si>
    <t>金山中</t>
    <rPh sb="0" eb="2">
      <t>カネヤマ</t>
    </rPh>
    <rPh sb="2" eb="3">
      <t>チュウ</t>
    </rPh>
    <phoneticPr fontId="1"/>
  </si>
  <si>
    <t>大蔵中</t>
    <rPh sb="0" eb="2">
      <t>オオクラ</t>
    </rPh>
    <rPh sb="2" eb="3">
      <t>チュウ</t>
    </rPh>
    <phoneticPr fontId="1"/>
  </si>
  <si>
    <t>鮭川中</t>
    <rPh sb="0" eb="1">
      <t>サケ</t>
    </rPh>
    <rPh sb="1" eb="2">
      <t>カワ</t>
    </rPh>
    <rPh sb="2" eb="3">
      <t>チュウ</t>
    </rPh>
    <phoneticPr fontId="1"/>
  </si>
  <si>
    <t>戸沢中</t>
    <rPh sb="0" eb="2">
      <t>トザワ</t>
    </rPh>
    <rPh sb="2" eb="3">
      <t>チュウ</t>
    </rPh>
    <phoneticPr fontId="1"/>
  </si>
  <si>
    <t>米沢七中</t>
    <rPh sb="0" eb="2">
      <t>ヨネザワ</t>
    </rPh>
    <rPh sb="2" eb="3">
      <t>ナナ</t>
    </rPh>
    <rPh sb="3" eb="4">
      <t>チュウ</t>
    </rPh>
    <phoneticPr fontId="2"/>
  </si>
  <si>
    <t>沖郷中</t>
    <rPh sb="0" eb="1">
      <t>オキ</t>
    </rPh>
    <rPh sb="1" eb="2">
      <t>ゴウ</t>
    </rPh>
    <rPh sb="2" eb="3">
      <t>チュウ</t>
    </rPh>
    <phoneticPr fontId="1"/>
  </si>
  <si>
    <t>065290</t>
  </si>
  <si>
    <t>065291</t>
  </si>
  <si>
    <t>065292</t>
  </si>
  <si>
    <t>065293</t>
  </si>
  <si>
    <t>065294</t>
  </si>
  <si>
    <t>065295</t>
  </si>
  <si>
    <t>065296</t>
  </si>
  <si>
    <t>065297</t>
  </si>
  <si>
    <t>065298</t>
  </si>
  <si>
    <t>065299</t>
  </si>
  <si>
    <t>065300</t>
  </si>
  <si>
    <t>健康証明書・出場認知書</t>
    <rPh sb="0" eb="2">
      <t>ケンコウ</t>
    </rPh>
    <rPh sb="2" eb="4">
      <t>ショウメイ</t>
    </rPh>
    <rPh sb="4" eb="5">
      <t>ショ</t>
    </rPh>
    <rPh sb="6" eb="8">
      <t>シュツジョウ</t>
    </rPh>
    <rPh sb="8" eb="10">
      <t>ニンチ</t>
    </rPh>
    <rPh sb="10" eb="11">
      <t>ショ</t>
    </rPh>
    <phoneticPr fontId="1"/>
  </si>
  <si>
    <t>種目（リレー種目）</t>
    <rPh sb="0" eb="1">
      <t>タネ</t>
    </rPh>
    <rPh sb="1" eb="2">
      <t>メ</t>
    </rPh>
    <rPh sb="6" eb="8">
      <t>シュモク</t>
    </rPh>
    <rPh sb="7" eb="8">
      <t>ジンシュ</t>
    </rPh>
    <phoneticPr fontId="1"/>
  </si>
  <si>
    <t>チーム名</t>
    <rPh sb="3" eb="4">
      <t>メイ</t>
    </rPh>
    <phoneticPr fontId="8"/>
  </si>
  <si>
    <t>メンバー</t>
    <phoneticPr fontId="8"/>
  </si>
  <si>
    <t>氏名(漢字・ほか)</t>
    <rPh sb="0" eb="2">
      <t>シメイ</t>
    </rPh>
    <rPh sb="3" eb="5">
      <t>カンジ</t>
    </rPh>
    <phoneticPr fontId="1"/>
  </si>
  <si>
    <t>氏名(ﾌﾘｶﾞﾅ)</t>
    <rPh sb="0" eb="2">
      <t>シメイ</t>
    </rPh>
    <phoneticPr fontId="1"/>
  </si>
  <si>
    <t>所属電話番号</t>
    <phoneticPr fontId="8"/>
  </si>
  <si>
    <t>問合先電話番号
(携帯電話等)</t>
    <rPh sb="9" eb="11">
      <t>ケイタイ</t>
    </rPh>
    <rPh sb="11" eb="13">
      <t>デンワ</t>
    </rPh>
    <rPh sb="13" eb="14">
      <t>トウ</t>
    </rPh>
    <phoneticPr fontId="8"/>
  </si>
  <si>
    <t>印</t>
    <rPh sb="0" eb="1">
      <t>イン</t>
    </rPh>
    <phoneticPr fontId="8"/>
  </si>
  <si>
    <t>校長</t>
    <rPh sb="0" eb="2">
      <t>コウチョウ</t>
    </rPh>
    <phoneticPr fontId="8"/>
  </si>
  <si>
    <t>DB</t>
  </si>
  <si>
    <t>M1</t>
    <phoneticPr fontId="1"/>
  </si>
  <si>
    <t>M2</t>
    <phoneticPr fontId="1"/>
  </si>
  <si>
    <t>所属</t>
    <rPh sb="0" eb="2">
      <t>ショゾク</t>
    </rPh>
    <phoneticPr fontId="1"/>
  </si>
  <si>
    <t>所属</t>
    <rPh sb="0" eb="2">
      <t>ショゾク</t>
    </rPh>
    <phoneticPr fontId="8"/>
  </si>
  <si>
    <t>氏名加工</t>
    <rPh sb="0" eb="2">
      <t>シメイ</t>
    </rPh>
    <rPh sb="2" eb="4">
      <t>カコウ</t>
    </rPh>
    <phoneticPr fontId="1"/>
  </si>
  <si>
    <t>氏名加工</t>
    <rPh sb="0" eb="2">
      <t>シメイ</t>
    </rPh>
    <rPh sb="2" eb="4">
      <t>カコウ</t>
    </rPh>
    <phoneticPr fontId="8"/>
  </si>
  <si>
    <t>円</t>
  </si>
  <si>
    <t>×</t>
  </si>
  <si>
    <t>合計</t>
  </si>
  <si>
    <t>を送金いたします。</t>
  </si>
  <si>
    <t>送金者</t>
  </si>
  <si>
    <t>所属名（学校名）</t>
  </si>
  <si>
    <t>受取人</t>
  </si>
  <si>
    <t>参　加　料　受　領　書</t>
  </si>
  <si>
    <t>様</t>
  </si>
  <si>
    <t>申込責任者名　　</t>
  </si>
  <si>
    <t>金</t>
    <rPh sb="0" eb="1">
      <t>キン</t>
    </rPh>
    <phoneticPr fontId="1"/>
  </si>
  <si>
    <t>円也</t>
    <phoneticPr fontId="1"/>
  </si>
  <si>
    <t>参加料として、上記金額を受領いたしました。</t>
  </si>
  <si>
    <t>印</t>
  </si>
  <si>
    <t>SX</t>
    <phoneticPr fontId="1"/>
  </si>
  <si>
    <t>SX</t>
    <phoneticPr fontId="8"/>
  </si>
  <si>
    <t>TM</t>
    <phoneticPr fontId="1"/>
  </si>
  <si>
    <t>S1</t>
    <phoneticPr fontId="1"/>
  </si>
  <si>
    <t>S2</t>
    <phoneticPr fontId="1"/>
  </si>
  <si>
    <t>S3</t>
    <phoneticPr fontId="1"/>
  </si>
  <si>
    <t>S4</t>
    <phoneticPr fontId="1"/>
  </si>
  <si>
    <t>S5</t>
    <phoneticPr fontId="1"/>
  </si>
  <si>
    <t>S6</t>
    <phoneticPr fontId="1"/>
  </si>
  <si>
    <t>ﾔﾏｶﾞﾀｼﾘｸｼﾞｮｳｷｮｳｷﾞｷｮｳｶｲ</t>
  </si>
  <si>
    <t>スポーツ山形21</t>
  </si>
  <si>
    <t>山形ＴＦＣ</t>
  </si>
  <si>
    <t>村山ＡＣ</t>
  </si>
  <si>
    <t>ＪＡやまがた</t>
  </si>
  <si>
    <t>ＫＡＣ</t>
  </si>
  <si>
    <t>庄内ＡＣ</t>
  </si>
  <si>
    <t>ＳＭＡＣ</t>
  </si>
  <si>
    <t>ＮＤソフト</t>
  </si>
  <si>
    <t>ｴﾇﾃﾞｰｿﾌﾄｳｴｱ</t>
  </si>
  <si>
    <t>ﾔﾏｶﾞﾀﾐｰﾄﾗﾝﾄﾞ</t>
  </si>
  <si>
    <t>Y-ACTION.TC</t>
  </si>
  <si>
    <t>ﾜｲｱｸｼｮﾝﾄﾗｯｸｸﾗﾌﾞ</t>
  </si>
  <si>
    <t>060052</t>
  </si>
  <si>
    <t>063108</t>
  </si>
  <si>
    <t>谷地高</t>
  </si>
  <si>
    <t>ﾄｳｵｳｶﾞｯｶﾝｺｳｺｳ</t>
  </si>
  <si>
    <t>063119</t>
  </si>
  <si>
    <t>ｼﾝｼﾞｮｳｶﾑﾛｻﾝｷﾞｮｳｺｳｺｳﾏﾑﾛｶﾞﾜｺｳ</t>
  </si>
  <si>
    <t>063134</t>
  </si>
  <si>
    <t>063142</t>
  </si>
  <si>
    <t>ﾔﾏｶﾞﾀﾛｳｶﾞｯｺｳ</t>
  </si>
  <si>
    <t>霞城ⅠⅡⅢ</t>
  </si>
  <si>
    <t>ｻｶﾀﾆｼｺｳｺｳﾃｲｼﾞｾｲ</t>
  </si>
  <si>
    <t>ﾔﾏｶﾞﾀｼﾘﾂﾀﾞｲﾊﾁﾁｭｳｶﾞｯｺｳ</t>
  </si>
  <si>
    <t>ﾔﾏｶﾞﾀｹﾝﾘﾂﾔﾏｶﾞﾀﾛｳｶﾞｯｺｳ</t>
  </si>
  <si>
    <t>宮川中</t>
  </si>
  <si>
    <t>ﾃﾝﾄﾞｳｼﾘﾂﾀﾞｲｲﾁﾁｭｳｶﾞｯｺｳ</t>
  </si>
  <si>
    <t>ﾔﾏﾉﾍﾞﾁｮｳﾘﾂｻｸﾔｻﾞﾜﾁｭｳｶﾞｯｺｳ</t>
  </si>
  <si>
    <t>ｱｻﾋﾁｮｳﾘﾂｱｻﾋﾁｭｳｶﾞｯｺｳ</t>
  </si>
  <si>
    <t>東根二中</t>
  </si>
  <si>
    <t>ﾋｶﾞｼﾈｼﾘﾂﾀﾞｲｻﾝﾁｭｳｶﾞｯｺｳ</t>
  </si>
  <si>
    <t>福原中</t>
  </si>
  <si>
    <t>玉野中</t>
  </si>
  <si>
    <t>ｼﾝｼﾞｮｳｼﾘﾂﾆｯｼﾝﾁｭｳｶﾞｯｺｳ</t>
  </si>
  <si>
    <t>萩野学園</t>
    <rPh sb="2" eb="4">
      <t>ガクエン</t>
    </rPh>
    <phoneticPr fontId="1"/>
  </si>
  <si>
    <t>ｼﾝｼﾞｮｳｼﾘﾂﾊｷﾞﾉｶﾞｸｴﾝ</t>
  </si>
  <si>
    <t>ｼﾝｼﾞｮｳｼﾘﾂﾔﾑｷﾁｭｳｶﾞｯｺｳ</t>
  </si>
  <si>
    <t>ｶﾈﾔﾏﾁｮｳﾘﾂｶﾈﾔﾏﾁｭｳｶﾞｯｺｳ</t>
  </si>
  <si>
    <t>ｵｵｸﾗｿﾝﾘﾂｵｵｸﾗﾁｭｳｶﾞｯｺｳ</t>
  </si>
  <si>
    <t>ｻｹｶﾜｿﾝﾘﾂｻｹｶﾜﾁｭｳｶﾞｯｺｳ</t>
  </si>
  <si>
    <t>ﾄｻﾞﾜｿﾝﾘﾂﾄｻﾞﾜﾁｭｳｶﾞｯｺｳ</t>
  </si>
  <si>
    <t>ﾖﾈｻﾞﾜｼﾘﾂﾀﾞｲｼﾁﾁｭｳｶﾞｯｺｳ</t>
  </si>
  <si>
    <t>南原中</t>
  </si>
  <si>
    <t>赤湯中</t>
  </si>
  <si>
    <t>宮内中</t>
  </si>
  <si>
    <t>ﾅﾝﾖｳｼﾘﾂｵｷｺﾞｳﾁｭｳｶﾞｯｺｳ</t>
  </si>
  <si>
    <t>高畠中</t>
  </si>
  <si>
    <t>ﾀｶﾊﾀﾁｮｳﾘﾂﾀｶﾊﾀﾁｭｳｶﾞｯｺｳ</t>
  </si>
  <si>
    <t>叶水中</t>
  </si>
  <si>
    <t>白鷹中</t>
  </si>
  <si>
    <t>ｼﾗﾀｶﾁｮｳﾘﾂｼﾗﾀｶﾁｭｳｶﾞｯｺｳ</t>
  </si>
  <si>
    <t>朝日中</t>
  </si>
  <si>
    <t>飛島中</t>
  </si>
  <si>
    <t>鳥海八幡中</t>
  </si>
  <si>
    <t>東部中</t>
  </si>
  <si>
    <t>山形酒田特支中</t>
  </si>
  <si>
    <t>東京農工大</t>
  </si>
  <si>
    <t>ﾄｳｷｮｳﾉｳｺｳﾀﾞｲｶﾞｸ</t>
  </si>
  <si>
    <t>上武大</t>
  </si>
  <si>
    <t>ｼﾞｮｳﾌﾞﾀﾞｲｶﾞｸ</t>
  </si>
  <si>
    <t>明治薬科大</t>
  </si>
  <si>
    <t>ﾒｲｼﾞﾔｯｶﾀﾞｲｶﾞｸ</t>
  </si>
  <si>
    <t>岐阜経済大</t>
  </si>
  <si>
    <t>ｷﾞﾌｹｲｻﾞｲﾀﾞｲｶﾞｸ</t>
  </si>
  <si>
    <t>大阪芸術大</t>
  </si>
  <si>
    <t>ｵｵｻｶｹﾞｲｼﾞｭﾂﾀﾞｲｶﾞｸ</t>
  </si>
  <si>
    <t>日本薬科大</t>
  </si>
  <si>
    <t>ﾆﾎﾝﾔｯｶﾀﾞｲｶﾞｸ</t>
  </si>
  <si>
    <t>492901</t>
  </si>
  <si>
    <t>494006</t>
  </si>
  <si>
    <t>494007</t>
  </si>
  <si>
    <t>D1</t>
    <phoneticPr fontId="1"/>
  </si>
  <si>
    <t>D2</t>
    <phoneticPr fontId="1"/>
  </si>
  <si>
    <t>D3</t>
    <phoneticPr fontId="1"/>
  </si>
  <si>
    <t>申込責任者</t>
    <rPh sb="0" eb="2">
      <t>モウシコ</t>
    </rPh>
    <rPh sb="2" eb="5">
      <t>セキニンシャ</t>
    </rPh>
    <phoneticPr fontId="1"/>
  </si>
  <si>
    <t>連絡用
e-mailアドレス</t>
    <phoneticPr fontId="1"/>
  </si>
  <si>
    <t>申込責任者名</t>
    <rPh sb="0" eb="2">
      <t>モウシコ</t>
    </rPh>
    <rPh sb="2" eb="5">
      <t>セキニンシャ</t>
    </rPh>
    <rPh sb="5" eb="6">
      <t>メイ</t>
    </rPh>
    <phoneticPr fontId="10"/>
  </si>
  <si>
    <t>参加料</t>
    <phoneticPr fontId="10"/>
  </si>
  <si>
    <t>チームミズノ</t>
  </si>
  <si>
    <t>ﾁｰﾑﾐｽﾞﾉ</t>
  </si>
  <si>
    <t>南陽沖郷小</t>
  </si>
  <si>
    <t>ﾅﾝﾖｳｵｷｺﾞｳｼｮｳｶﾞｯｺｳ</t>
  </si>
  <si>
    <t>ﾏﾂｶﾜｼｮｳｶﾞｯｺｳ</t>
  </si>
  <si>
    <t>まほろばAC</t>
  </si>
  <si>
    <t>ﾏﾎﾛﾊﾞｴｰｼｰ</t>
  </si>
  <si>
    <t>かわにし陸上</t>
  </si>
  <si>
    <t>ｶﾜﾆｼﾘｸｼﾞｮｳｽﾎﾟｰﾂｼｮｳﾈﾝﾀﾞﾝ</t>
  </si>
  <si>
    <t>ｵｵｲｼﾀﾞｼﾞｪｲｴｽｼｰ</t>
    <phoneticPr fontId="1"/>
  </si>
  <si>
    <t>ｻｶﾞｴﾆｼﾑﾗﾔﾏｼﾞｪｰｴｰｼｰ</t>
    <phoneticPr fontId="1"/>
  </si>
  <si>
    <t>ﾅｶﾞｲｼﾞｭﾆｱ</t>
    <phoneticPr fontId="1"/>
  </si>
  <si>
    <t>ﾅﾝﾖｳｼｶﾞｼｵｲﾀﾏｴｷﾃﾞﾝｼﾞｭﾆｱ</t>
    <phoneticPr fontId="1"/>
  </si>
  <si>
    <t>ﾐﾔｷﾞﾀﾞｲｶﾞｸ</t>
    <phoneticPr fontId="1"/>
  </si>
  <si>
    <t>ﾕｻﾞﾜｵｶﾞﾁﾘｸｼﾞｮｳｷｮｳｷﾞｷｮｳｶｲ</t>
    <phoneticPr fontId="1"/>
  </si>
  <si>
    <t>ｼｵｲｴﾌｴｰｼｰ</t>
    <phoneticPr fontId="1"/>
  </si>
  <si>
    <t>ｱｲﾂﾞﾘｸｼﾞｮｳｷｮｳｷﾞｷｮｳｶｲ</t>
    <phoneticPr fontId="1"/>
  </si>
  <si>
    <t>ﾀﾃｵｶ</t>
    <phoneticPr fontId="1"/>
  </si>
  <si>
    <t>SD</t>
  </si>
  <si>
    <t>ｴｽﾃﾞｨｰ</t>
  </si>
  <si>
    <t>宮城県志津川高</t>
  </si>
  <si>
    <t>ｼﾂﾞｶﾜｺｳﾄｳｶﾞｯｺｳ</t>
  </si>
  <si>
    <t>豊川クラブ</t>
  </si>
  <si>
    <t>ﾄﾖｶﾜｸﾗﾌﾞ</t>
  </si>
  <si>
    <t>ｱﾀｺﾞｼｮｳｶﾞｯｺｳ</t>
  </si>
  <si>
    <t>ｾｷﾈｼｮｳｶﾞｯｺｳ</t>
  </si>
  <si>
    <t>ﾎｸﾌﾞｼｮｳｶﾞｯｺｳ</t>
  </si>
  <si>
    <t>ﾖﾈｻﾞﾜｼﾞｪｰｴｰｴﾑ</t>
  </si>
  <si>
    <t>ﾏﾂｶﾜｼﾞｪｰｴｰｼｰ</t>
    <phoneticPr fontId="1"/>
  </si>
  <si>
    <t>東京陸協</t>
  </si>
  <si>
    <t>東邦銀行</t>
  </si>
  <si>
    <t>栃木陸協</t>
  </si>
  <si>
    <t>東北AC</t>
  </si>
  <si>
    <t>寒河江西村山AC</t>
  </si>
  <si>
    <t>南陽漆山小</t>
  </si>
  <si>
    <t>尾花沢小</t>
  </si>
  <si>
    <t>米沢万世小</t>
  </si>
  <si>
    <t>酒田松原小</t>
  </si>
  <si>
    <t>高畠糠野目小</t>
  </si>
  <si>
    <t>七ヶ宿ﾚｰｼﾝｸﾞ</t>
  </si>
  <si>
    <t>宮城七ヶ宿中</t>
  </si>
  <si>
    <t>山形南山形小</t>
  </si>
  <si>
    <t>米沢南部小</t>
  </si>
  <si>
    <t>ﾄｳｷｮｳﾘｸｼﾞｮｳｷｮｳｷﾞｷｮｳｶｲ</t>
  </si>
  <si>
    <t>ﾄｳﾎｳｷﾞﾝｺｳ</t>
  </si>
  <si>
    <t>ﾄﾁｷﾞﾘｸｼﾞｮｳｷｮｳｷﾞｷｮｳｶｲ</t>
  </si>
  <si>
    <t>ﾄｳﾎｸｴｰｼｰ</t>
  </si>
  <si>
    <t>ｻｶﾞｴﾆｼﾑﾗﾔﾏｴｰｼｰ</t>
  </si>
  <si>
    <t>ｳﾙｼﾔﾏｼｮｳｶﾞｯｺｳ</t>
  </si>
  <si>
    <t>ｵﾊﾞﾅｻﾞﾜｼｮｳｶﾞｯｺｳ</t>
  </si>
  <si>
    <t>ﾊﾞﾝｾｲｼｮｳｶﾞｯｺｳ</t>
  </si>
  <si>
    <t>ﾏﾂﾊﾞﾗｼｮｳｶﾞｯｺｳ</t>
  </si>
  <si>
    <t>ﾇｶﾉﾒｼｮｳｶﾞｯｺｳ</t>
  </si>
  <si>
    <t>ｼﾁｶﾞｼｭｸﾚｰｼﾝｸﾞ</t>
  </si>
  <si>
    <t>ｼﾁｶﾞｼｭｸﾁｭｳｶﾞｯｺｳ</t>
  </si>
  <si>
    <t>ﾐﾅﾐﾔﾏｶﾞﾀｼｮｳｶﾞｯｺｳ</t>
  </si>
  <si>
    <t>ﾅﾝﾌﾞｼｮｳｶﾞｯｺｳ</t>
  </si>
  <si>
    <t>一般</t>
    <rPh sb="0" eb="2">
      <t>イッパン</t>
    </rPh>
    <phoneticPr fontId="1"/>
  </si>
  <si>
    <t>高校</t>
    <rPh sb="0" eb="2">
      <t>コウコウ</t>
    </rPh>
    <phoneticPr fontId="1"/>
  </si>
  <si>
    <t>中学</t>
    <rPh sb="0" eb="2">
      <t>チュウガク</t>
    </rPh>
    <phoneticPr fontId="1"/>
  </si>
  <si>
    <t>大学</t>
    <rPh sb="0" eb="2">
      <t>ダイガク</t>
    </rPh>
    <phoneticPr fontId="1"/>
  </si>
  <si>
    <t>小学</t>
    <rPh sb="0" eb="2">
      <t>ショウガク</t>
    </rPh>
    <phoneticPr fontId="1"/>
  </si>
  <si>
    <t>飯豊陸上スポ少</t>
  </si>
  <si>
    <t>ｲｲﾃﾞﾘｸｼﾞｮｳｽﾎﾟｼｮｳ</t>
  </si>
  <si>
    <t>S2</t>
  </si>
  <si>
    <t>種目１(申込)</t>
    <rPh sb="0" eb="2">
      <t>シュモク</t>
    </rPh>
    <rPh sb="4" eb="6">
      <t>モウシコ</t>
    </rPh>
    <phoneticPr fontId="1"/>
  </si>
  <si>
    <t>種目１番号</t>
    <rPh sb="0" eb="2">
      <t>シュモク</t>
    </rPh>
    <rPh sb="3" eb="5">
      <t>バンゴウ</t>
    </rPh>
    <phoneticPr fontId="1"/>
  </si>
  <si>
    <t>種目１略称</t>
    <rPh sb="0" eb="2">
      <t>シュモク</t>
    </rPh>
    <rPh sb="3" eb="5">
      <t>リャクショウ</t>
    </rPh>
    <phoneticPr fontId="1"/>
  </si>
  <si>
    <t>種目１code</t>
    <rPh sb="0" eb="2">
      <t>シュモク</t>
    </rPh>
    <phoneticPr fontId="1"/>
  </si>
  <si>
    <t>種目１記録</t>
    <rPh sb="0" eb="2">
      <t>シュモク</t>
    </rPh>
    <rPh sb="3" eb="5">
      <t>キロク</t>
    </rPh>
    <phoneticPr fontId="1"/>
  </si>
  <si>
    <t>埼玉</t>
    <rPh sb="0" eb="2">
      <t>サイタマ</t>
    </rPh>
    <phoneticPr fontId="1"/>
  </si>
  <si>
    <t>男子 １００ｍ</t>
  </si>
  <si>
    <t>女子 １００ｍ</t>
  </si>
  <si>
    <t>m 100m</t>
    <phoneticPr fontId="1"/>
  </si>
  <si>
    <t>00220</t>
    <phoneticPr fontId="1"/>
  </si>
  <si>
    <t>個人種目</t>
    <rPh sb="0" eb="2">
      <t>コジン</t>
    </rPh>
    <rPh sb="2" eb="4">
      <t>シュモク</t>
    </rPh>
    <phoneticPr fontId="10"/>
  </si>
  <si>
    <t>リレー種目</t>
    <rPh sb="3" eb="5">
      <t>シュモク</t>
    </rPh>
    <phoneticPr fontId="10"/>
  </si>
  <si>
    <t>00420</t>
    <phoneticPr fontId="1"/>
  </si>
  <si>
    <t>00420</t>
    <phoneticPr fontId="1"/>
  </si>
  <si>
    <t>男子 ３００ｍ</t>
    <phoneticPr fontId="1"/>
  </si>
  <si>
    <t>女子 ３００ｍ</t>
    <phoneticPr fontId="1"/>
  </si>
  <si>
    <t>米沢松川小</t>
  </si>
  <si>
    <t>大石田JSC</t>
  </si>
  <si>
    <t>寒河江西村山Jac</t>
  </si>
  <si>
    <t>長井ジュニア</t>
  </si>
  <si>
    <t>南陽東置賜駅伝Jr</t>
  </si>
  <si>
    <t>宮城大</t>
  </si>
  <si>
    <t>湯沢雄勝陸協</t>
  </si>
  <si>
    <t>塩井FAC</t>
  </si>
  <si>
    <t>会津陸協</t>
  </si>
  <si>
    <t>楯岡</t>
  </si>
  <si>
    <t>米沢愛宕小</t>
  </si>
  <si>
    <t>米沢関根小</t>
  </si>
  <si>
    <t>米沢北部小</t>
  </si>
  <si>
    <t>米沢JAM</t>
  </si>
  <si>
    <t>松川JAC</t>
  </si>
  <si>
    <t>男子 ４×２００ｍ</t>
    <phoneticPr fontId="1"/>
  </si>
  <si>
    <t>女子 ４×２００ｍ</t>
    <phoneticPr fontId="1"/>
  </si>
  <si>
    <t>m 300m</t>
    <phoneticPr fontId="1"/>
  </si>
  <si>
    <t>m 4×200m</t>
    <phoneticPr fontId="1"/>
  </si>
  <si>
    <t>w 300m</t>
    <phoneticPr fontId="1"/>
  </si>
  <si>
    <t>w 4×200m</t>
    <phoneticPr fontId="1"/>
  </si>
  <si>
    <t>60220</t>
    <phoneticPr fontId="1"/>
  </si>
  <si>
    <t>個人種目</t>
    <rPh sb="0" eb="2">
      <t>コジン</t>
    </rPh>
    <rPh sb="2" eb="3">
      <t>タネ</t>
    </rPh>
    <rPh sb="3" eb="4">
      <t>メ</t>
    </rPh>
    <phoneticPr fontId="1"/>
  </si>
  <si>
    <t>２０２１年　　月　　日</t>
    <rPh sb="4" eb="5">
      <t>ネン</t>
    </rPh>
    <rPh sb="7" eb="8">
      <t>ガツ</t>
    </rPh>
    <rPh sb="10" eb="11">
      <t>ニチ</t>
    </rPh>
    <phoneticPr fontId="1"/>
  </si>
  <si>
    <t>寒河江小</t>
    <rPh sb="0" eb="3">
      <t>サガエ</t>
    </rPh>
    <rPh sb="3" eb="4">
      <t>ショウ</t>
    </rPh>
    <phoneticPr fontId="1"/>
  </si>
  <si>
    <t>寒河江中部小</t>
    <rPh sb="0" eb="3">
      <t>サガエ</t>
    </rPh>
    <rPh sb="3" eb="5">
      <t>チュウブ</t>
    </rPh>
    <rPh sb="5" eb="6">
      <t>ショウ</t>
    </rPh>
    <phoneticPr fontId="1"/>
  </si>
  <si>
    <t>南部小</t>
    <rPh sb="0" eb="2">
      <t>ナンブ</t>
    </rPh>
    <rPh sb="2" eb="3">
      <t>ショウ</t>
    </rPh>
    <phoneticPr fontId="1"/>
  </si>
  <si>
    <t>西根小</t>
    <rPh sb="0" eb="2">
      <t>ニシネ</t>
    </rPh>
    <rPh sb="2" eb="3">
      <t>ショウ</t>
    </rPh>
    <phoneticPr fontId="1"/>
  </si>
  <si>
    <t>柴橋小</t>
    <rPh sb="0" eb="2">
      <t>シバハシ</t>
    </rPh>
    <rPh sb="2" eb="3">
      <t>ショウ</t>
    </rPh>
    <phoneticPr fontId="1"/>
  </si>
  <si>
    <t>高松小</t>
    <rPh sb="0" eb="2">
      <t>タカマツ</t>
    </rPh>
    <rPh sb="2" eb="3">
      <t>ショウ</t>
    </rPh>
    <phoneticPr fontId="1"/>
  </si>
  <si>
    <t>醍醐小</t>
    <rPh sb="0" eb="2">
      <t>ダイゴ</t>
    </rPh>
    <rPh sb="2" eb="3">
      <t>ショウ</t>
    </rPh>
    <phoneticPr fontId="1"/>
  </si>
  <si>
    <t>白岩小</t>
    <rPh sb="0" eb="2">
      <t>シライワ</t>
    </rPh>
    <rPh sb="2" eb="3">
      <t>ショウ</t>
    </rPh>
    <phoneticPr fontId="1"/>
  </si>
  <si>
    <t>三泉小</t>
    <rPh sb="0" eb="1">
      <t>ミ</t>
    </rPh>
    <rPh sb="1" eb="2">
      <t>イズミ</t>
    </rPh>
    <rPh sb="2" eb="3">
      <t>ショウ</t>
    </rPh>
    <phoneticPr fontId="1"/>
  </si>
  <si>
    <t>谷中小</t>
    <rPh sb="0" eb="1">
      <t>タニ</t>
    </rPh>
    <rPh sb="1" eb="3">
      <t>チュウショウ</t>
    </rPh>
    <phoneticPr fontId="1"/>
  </si>
  <si>
    <t>谷南部小</t>
    <rPh sb="0" eb="1">
      <t>タニ</t>
    </rPh>
    <rPh sb="1" eb="3">
      <t>ナンブ</t>
    </rPh>
    <rPh sb="3" eb="4">
      <t>ショウ</t>
    </rPh>
    <phoneticPr fontId="1"/>
  </si>
  <si>
    <t>谷西部小</t>
    <rPh sb="0" eb="1">
      <t>ヤ</t>
    </rPh>
    <rPh sb="1" eb="3">
      <t>セイブ</t>
    </rPh>
    <rPh sb="3" eb="4">
      <t>ショウ</t>
    </rPh>
    <phoneticPr fontId="1"/>
  </si>
  <si>
    <t>01</t>
    <phoneticPr fontId="1"/>
  </si>
  <si>
    <t>北谷地小</t>
    <rPh sb="0" eb="1">
      <t>キタ</t>
    </rPh>
    <rPh sb="1" eb="3">
      <t>ヤチ</t>
    </rPh>
    <rPh sb="3" eb="4">
      <t>ショウ</t>
    </rPh>
    <phoneticPr fontId="1"/>
  </si>
  <si>
    <t>１００ｍ男子　高校・一般</t>
  </si>
  <si>
    <t>溝延小</t>
    <rPh sb="0" eb="1">
      <t>ミゾ</t>
    </rPh>
    <rPh sb="1" eb="2">
      <t>ノ</t>
    </rPh>
    <rPh sb="2" eb="3">
      <t>ショウ</t>
    </rPh>
    <phoneticPr fontId="1"/>
  </si>
  <si>
    <t>４００ｍ男子　高校・一般</t>
  </si>
  <si>
    <t>西里小</t>
    <rPh sb="0" eb="2">
      <t>ニシサト</t>
    </rPh>
    <rPh sb="2" eb="3">
      <t>ショウ</t>
    </rPh>
    <phoneticPr fontId="1"/>
  </si>
  <si>
    <t>１５００ｍ男子　高校・一般</t>
  </si>
  <si>
    <t>西川小</t>
    <rPh sb="0" eb="2">
      <t>ニシカワ</t>
    </rPh>
    <rPh sb="2" eb="3">
      <t>ショウ</t>
    </rPh>
    <phoneticPr fontId="1"/>
  </si>
  <si>
    <t>５０００ｍ男子　高校・一般</t>
  </si>
  <si>
    <t>宮宿小</t>
    <rPh sb="0" eb="1">
      <t>ミヤ</t>
    </rPh>
    <rPh sb="1" eb="2">
      <t>シュク</t>
    </rPh>
    <rPh sb="2" eb="3">
      <t>ショウ</t>
    </rPh>
    <phoneticPr fontId="1"/>
  </si>
  <si>
    <t>走高跳男子　高校・一般</t>
  </si>
  <si>
    <t>西五百川小</t>
    <rPh sb="0" eb="1">
      <t>ニシ</t>
    </rPh>
    <rPh sb="1" eb="4">
      <t>イモガワ</t>
    </rPh>
    <rPh sb="4" eb="5">
      <t>ショウ</t>
    </rPh>
    <phoneticPr fontId="1"/>
  </si>
  <si>
    <t>走幅跳男子　高校・一般</t>
  </si>
  <si>
    <t>大谷小</t>
    <rPh sb="0" eb="2">
      <t>オオヤ</t>
    </rPh>
    <rPh sb="2" eb="3">
      <t>ショウ</t>
    </rPh>
    <phoneticPr fontId="1"/>
  </si>
  <si>
    <t>M1</t>
    <phoneticPr fontId="1"/>
  </si>
  <si>
    <t>砲丸投男子　高校・一般</t>
    <rPh sb="0" eb="2">
      <t>ホウガン</t>
    </rPh>
    <rPh sb="2" eb="3">
      <t>ナ</t>
    </rPh>
    <rPh sb="3" eb="5">
      <t>ダンシ</t>
    </rPh>
    <rPh sb="6" eb="8">
      <t>コウコウ</t>
    </rPh>
    <rPh sb="9" eb="11">
      <t>イッパン</t>
    </rPh>
    <phoneticPr fontId="1"/>
  </si>
  <si>
    <t>左沢小</t>
    <rPh sb="0" eb="2">
      <t>アテラザワ</t>
    </rPh>
    <rPh sb="2" eb="3">
      <t>ショウ</t>
    </rPh>
    <phoneticPr fontId="1"/>
  </si>
  <si>
    <t>M2</t>
    <phoneticPr fontId="1"/>
  </si>
  <si>
    <t>やり投男子　高校・一般</t>
  </si>
  <si>
    <t>本郷東小</t>
    <rPh sb="0" eb="2">
      <t>ホンゴウ</t>
    </rPh>
    <rPh sb="2" eb="3">
      <t>ヒガシ</t>
    </rPh>
    <rPh sb="3" eb="4">
      <t>ショウ</t>
    </rPh>
    <phoneticPr fontId="1"/>
  </si>
  <si>
    <t>D1</t>
    <phoneticPr fontId="1"/>
  </si>
  <si>
    <t>D2</t>
    <phoneticPr fontId="1"/>
  </si>
  <si>
    <t>１００ｍ女子　高校・一般</t>
  </si>
  <si>
    <t>陵東中</t>
    <rPh sb="0" eb="1">
      <t>リョウ</t>
    </rPh>
    <rPh sb="1" eb="2">
      <t>トウ</t>
    </rPh>
    <rPh sb="2" eb="3">
      <t>チュウ</t>
    </rPh>
    <phoneticPr fontId="1"/>
  </si>
  <si>
    <t>D3</t>
    <phoneticPr fontId="1"/>
  </si>
  <si>
    <t>４００ｍ女子　高校・一般</t>
  </si>
  <si>
    <t>陵南中</t>
    <rPh sb="0" eb="2">
      <t>リョウナン</t>
    </rPh>
    <rPh sb="2" eb="3">
      <t>チュウ</t>
    </rPh>
    <phoneticPr fontId="1"/>
  </si>
  <si>
    <t>８００ｍ女子　高校・一般</t>
  </si>
  <si>
    <t>陵西中</t>
    <rPh sb="0" eb="1">
      <t>リョウ</t>
    </rPh>
    <rPh sb="1" eb="2">
      <t>セイ</t>
    </rPh>
    <rPh sb="2" eb="3">
      <t>チュウ</t>
    </rPh>
    <phoneticPr fontId="1"/>
  </si>
  <si>
    <t>３０００ｍ女子　高校・一般</t>
  </si>
  <si>
    <t>河北中</t>
    <rPh sb="0" eb="2">
      <t>カホク</t>
    </rPh>
    <rPh sb="2" eb="3">
      <t>チュウ</t>
    </rPh>
    <phoneticPr fontId="1"/>
  </si>
  <si>
    <t>走高跳女子　高校・一般</t>
  </si>
  <si>
    <t>西川中</t>
    <rPh sb="0" eb="2">
      <t>ニシカワ</t>
    </rPh>
    <rPh sb="2" eb="3">
      <t>チュウ</t>
    </rPh>
    <phoneticPr fontId="1"/>
  </si>
  <si>
    <t>走幅跳女子　高校・一般</t>
  </si>
  <si>
    <t>大江中</t>
    <rPh sb="0" eb="2">
      <t>オオエ</t>
    </rPh>
    <rPh sb="2" eb="3">
      <t>チュウ</t>
    </rPh>
    <phoneticPr fontId="1"/>
  </si>
  <si>
    <t>砲丸投女子　高校・一般</t>
    <rPh sb="0" eb="2">
      <t>ホウガン</t>
    </rPh>
    <phoneticPr fontId="1"/>
  </si>
  <si>
    <t>朝日中</t>
    <rPh sb="0" eb="2">
      <t>アサヒ</t>
    </rPh>
    <rPh sb="2" eb="3">
      <t>チュウ</t>
    </rPh>
    <phoneticPr fontId="1"/>
  </si>
  <si>
    <t>やり投女子　高校・一般</t>
  </si>
  <si>
    <t>１００ｍ男子　中学</t>
  </si>
  <si>
    <t>寒西Jac</t>
    <rPh sb="0" eb="1">
      <t>カン</t>
    </rPh>
    <rPh sb="1" eb="2">
      <t>ニシ</t>
    </rPh>
    <phoneticPr fontId="1"/>
  </si>
  <si>
    <t>４００ｍ男子　中学</t>
    <phoneticPr fontId="1"/>
  </si>
  <si>
    <t>ETｼﾞｭﾆｱ</t>
    <phoneticPr fontId="1"/>
  </si>
  <si>
    <t>８００ｍ男子　中学</t>
  </si>
  <si>
    <t>３０００ｍ男子　中学</t>
  </si>
  <si>
    <t>寒西AC</t>
    <rPh sb="0" eb="1">
      <t>カン</t>
    </rPh>
    <rPh sb="1" eb="2">
      <t>ニシ</t>
    </rPh>
    <phoneticPr fontId="1"/>
  </si>
  <si>
    <t>走高跳男子　中学</t>
  </si>
  <si>
    <t>西村山陸協</t>
    <rPh sb="3" eb="5">
      <t>リクキョウ</t>
    </rPh>
    <phoneticPr fontId="2"/>
  </si>
  <si>
    <t>走幅跳男子　中学</t>
  </si>
  <si>
    <t>砲丸投男子　中学</t>
  </si>
  <si>
    <t>１００ｍ女子　中学</t>
  </si>
  <si>
    <t>４００ｍ女子　中学</t>
    <phoneticPr fontId="1"/>
  </si>
  <si>
    <t>８００ｍ女子　中学</t>
  </si>
  <si>
    <t>１５００ｍ女子　中学</t>
  </si>
  <si>
    <t>走高跳女子　中学</t>
  </si>
  <si>
    <t>走幅跳女子　中学</t>
  </si>
  <si>
    <t>砲丸投女子　中学</t>
  </si>
  <si>
    <t>１００ｍ男子　小学</t>
  </si>
  <si>
    <t>１０００ｍ男子　小学</t>
  </si>
  <si>
    <t>走幅跳男子　小学</t>
    <rPh sb="6" eb="7">
      <t>ショウ</t>
    </rPh>
    <phoneticPr fontId="1"/>
  </si>
  <si>
    <t>１００ｍ女子　小学</t>
  </si>
  <si>
    <t>走幅跳女子　小学</t>
    <rPh sb="6" eb="7">
      <t>ショウ</t>
    </rPh>
    <phoneticPr fontId="1"/>
  </si>
  <si>
    <t>砲丸投男子　高校・一般</t>
    <rPh sb="0" eb="2">
      <t>ホウガン</t>
    </rPh>
    <rPh sb="2" eb="3">
      <t>ナ</t>
    </rPh>
    <rPh sb="6" eb="8">
      <t>コウコウ</t>
    </rPh>
    <rPh sb="9" eb="11">
      <t>イッパン</t>
    </rPh>
    <phoneticPr fontId="1"/>
  </si>
  <si>
    <t>４００ｍ男子　中学</t>
    <phoneticPr fontId="1"/>
  </si>
  <si>
    <t>４００ｍ女子　中学</t>
    <phoneticPr fontId="1"/>
  </si>
  <si>
    <t>６０ｍ３年男子　小学</t>
    <rPh sb="4" eb="5">
      <t>ネン</t>
    </rPh>
    <phoneticPr fontId="1"/>
  </si>
  <si>
    <t>６０ｍ３年女子　小学</t>
    <rPh sb="4" eb="5">
      <t>ネン</t>
    </rPh>
    <rPh sb="5" eb="6">
      <t>オンナ</t>
    </rPh>
    <phoneticPr fontId="1"/>
  </si>
  <si>
    <t>６０ｍ４年男子　小学</t>
    <rPh sb="4" eb="5">
      <t>ネン</t>
    </rPh>
    <phoneticPr fontId="1"/>
  </si>
  <si>
    <t>６０ｍ４年女子　小学</t>
    <rPh sb="4" eb="5">
      <t>ネン</t>
    </rPh>
    <rPh sb="5" eb="6">
      <t>オンナ</t>
    </rPh>
    <phoneticPr fontId="1"/>
  </si>
  <si>
    <t>１００ｍ５年男子　小学</t>
    <rPh sb="5" eb="6">
      <t>ネン</t>
    </rPh>
    <phoneticPr fontId="1"/>
  </si>
  <si>
    <t>１００ｍ５年女子　小学</t>
    <rPh sb="5" eb="6">
      <t>ネン</t>
    </rPh>
    <rPh sb="6" eb="8">
      <t>ジョシ</t>
    </rPh>
    <phoneticPr fontId="1"/>
  </si>
  <si>
    <t>１００ｍ６年男子　小学</t>
    <rPh sb="5" eb="6">
      <t>ネン</t>
    </rPh>
    <phoneticPr fontId="1"/>
  </si>
  <si>
    <t>１００ｍ６年女子　小学</t>
    <rPh sb="5" eb="6">
      <t>ネン</t>
    </rPh>
    <rPh sb="6" eb="8">
      <t>ジョシ</t>
    </rPh>
    <phoneticPr fontId="1"/>
  </si>
  <si>
    <t>８０ｍH男子　小学</t>
    <phoneticPr fontId="1"/>
  </si>
  <si>
    <t>８００ｍ女子　小学</t>
    <rPh sb="4" eb="6">
      <t>ジョシ</t>
    </rPh>
    <phoneticPr fontId="1"/>
  </si>
  <si>
    <t>コンバインドA女子　小学</t>
    <rPh sb="7" eb="9">
      <t>ジョシ</t>
    </rPh>
    <rPh sb="10" eb="12">
      <t>ショウガク</t>
    </rPh>
    <phoneticPr fontId="1"/>
  </si>
  <si>
    <t>コンバインドA男子　小学</t>
    <rPh sb="7" eb="9">
      <t>ダンシ</t>
    </rPh>
    <rPh sb="10" eb="12">
      <t>ショウガク</t>
    </rPh>
    <phoneticPr fontId="1"/>
  </si>
  <si>
    <t>コンバインドB女子　小学</t>
    <rPh sb="7" eb="9">
      <t>ジョシ</t>
    </rPh>
    <rPh sb="10" eb="12">
      <t>ショウガク</t>
    </rPh>
    <phoneticPr fontId="1"/>
  </si>
  <si>
    <t>コンバインドB男子　小学</t>
    <rPh sb="7" eb="9">
      <t>ダンシ</t>
    </rPh>
    <rPh sb="10" eb="12">
      <t>ショウガク</t>
    </rPh>
    <phoneticPr fontId="1"/>
  </si>
  <si>
    <t>走幅跳女子　小学</t>
    <rPh sb="1" eb="2">
      <t>ハバ</t>
    </rPh>
    <rPh sb="3" eb="5">
      <t>ジョシ</t>
    </rPh>
    <rPh sb="6" eb="7">
      <t>ショウ</t>
    </rPh>
    <phoneticPr fontId="1"/>
  </si>
  <si>
    <t>走高跳男子　小学</t>
    <rPh sb="0" eb="3">
      <t>ハシリタカトビ</t>
    </rPh>
    <rPh sb="3" eb="5">
      <t>ダンシ</t>
    </rPh>
    <rPh sb="6" eb="8">
      <t>ショウガク</t>
    </rPh>
    <phoneticPr fontId="1"/>
  </si>
  <si>
    <t>走高跳女子　小学</t>
    <rPh sb="0" eb="3">
      <t>ハシリタカトビ</t>
    </rPh>
    <rPh sb="3" eb="5">
      <t>ジョシ</t>
    </rPh>
    <rPh sb="6" eb="8">
      <t>ショウガク</t>
    </rPh>
    <phoneticPr fontId="1"/>
  </si>
  <si>
    <t>ｼﾞｬﾍﾞﾘｯｸ投男子　小学</t>
    <rPh sb="8" eb="9">
      <t>ナ</t>
    </rPh>
    <rPh sb="9" eb="11">
      <t>ダンシ</t>
    </rPh>
    <rPh sb="12" eb="14">
      <t>ショウガク</t>
    </rPh>
    <phoneticPr fontId="1"/>
  </si>
  <si>
    <t>ｼﾞｬﾍﾞﾘｯｸ投女子　小学</t>
    <rPh sb="8" eb="9">
      <t>ナ</t>
    </rPh>
    <rPh sb="9" eb="11">
      <t>ジョシ</t>
    </rPh>
    <rPh sb="12" eb="14">
      <t>ショウガク</t>
    </rPh>
    <phoneticPr fontId="1"/>
  </si>
  <si>
    <t>走幅跳男子　小学</t>
    <rPh sb="1" eb="2">
      <t>ハバ</t>
    </rPh>
    <rPh sb="6" eb="7">
      <t>ショウ</t>
    </rPh>
    <phoneticPr fontId="1"/>
  </si>
  <si>
    <t>８０ｍH女子　小学</t>
    <rPh sb="4" eb="6">
      <t>ジョシ</t>
    </rPh>
    <phoneticPr fontId="1"/>
  </si>
  <si>
    <t>高等学校</t>
  </si>
  <si>
    <t>申込責任者</t>
    <rPh sb="0" eb="2">
      <t>モウシコミ</t>
    </rPh>
    <rPh sb="2" eb="5">
      <t>セキニンシャ</t>
    </rPh>
    <phoneticPr fontId="1"/>
  </si>
  <si>
    <t>性別</t>
    <rPh sb="0" eb="2">
      <t>セイベツ</t>
    </rPh>
    <phoneticPr fontId="8"/>
  </si>
  <si>
    <t>（1チーム1,200円）</t>
    <rPh sb="10" eb="11">
      <t>エン</t>
    </rPh>
    <phoneticPr fontId="10"/>
  </si>
  <si>
    <t>西村山地区陸上競技協会　会長　菅野　功</t>
    <rPh sb="0" eb="1">
      <t>ニシ</t>
    </rPh>
    <rPh sb="1" eb="3">
      <t>ムラヤマ</t>
    </rPh>
    <rPh sb="3" eb="5">
      <t>チク</t>
    </rPh>
    <rPh sb="5" eb="7">
      <t>リクジョウ</t>
    </rPh>
    <rPh sb="7" eb="9">
      <t>キョウギ</t>
    </rPh>
    <rPh sb="9" eb="11">
      <t>キョウカイ</t>
    </rPh>
    <rPh sb="12" eb="14">
      <t>カイチョウ</t>
    </rPh>
    <rPh sb="15" eb="17">
      <t>カンノ</t>
    </rPh>
    <rPh sb="18" eb="19">
      <t>イサオ</t>
    </rPh>
    <phoneticPr fontId="1"/>
  </si>
  <si>
    <t>申込記入上の注意</t>
    <rPh sb="0" eb="2">
      <t>モウシコミ</t>
    </rPh>
    <rPh sb="2" eb="4">
      <t>キニュウ</t>
    </rPh>
    <rPh sb="4" eb="5">
      <t>ジョウ</t>
    </rPh>
    <rPh sb="6" eb="8">
      <t>チュウイ</t>
    </rPh>
    <phoneticPr fontId="16"/>
  </si>
  <si>
    <t>　他のシートにリンクするようになっています。</t>
    <rPh sb="1" eb="2">
      <t>ホカ</t>
    </rPh>
    <phoneticPr fontId="16"/>
  </si>
  <si>
    <t>２　お一人2種目参加の場合は、2行になるように入力してください。</t>
    <rPh sb="3" eb="5">
      <t>ヒトリ</t>
    </rPh>
    <rPh sb="6" eb="8">
      <t>シュモク</t>
    </rPh>
    <rPh sb="8" eb="10">
      <t>サンカ</t>
    </rPh>
    <rPh sb="11" eb="13">
      <t>バアイ</t>
    </rPh>
    <rPh sb="16" eb="17">
      <t>ギョウ</t>
    </rPh>
    <rPh sb="23" eb="25">
      <t>ニュウリョク</t>
    </rPh>
    <phoneticPr fontId="16"/>
  </si>
  <si>
    <t>１　申込書（個人種目）の最初のページから入力してください。</t>
    <rPh sb="2" eb="5">
      <t>モウシコミショ</t>
    </rPh>
    <rPh sb="6" eb="8">
      <t>コジン</t>
    </rPh>
    <rPh sb="8" eb="10">
      <t>シュモク</t>
    </rPh>
    <rPh sb="12" eb="14">
      <t>サイショ</t>
    </rPh>
    <rPh sb="20" eb="22">
      <t>ニュウリョク</t>
    </rPh>
    <phoneticPr fontId="16"/>
  </si>
  <si>
    <t>男</t>
    <rPh sb="0" eb="1">
      <t>オトコ</t>
    </rPh>
    <phoneticPr fontId="8"/>
  </si>
  <si>
    <t>女</t>
    <rPh sb="0" eb="1">
      <t>オンナ</t>
    </rPh>
    <phoneticPr fontId="8"/>
  </si>
  <si>
    <t>８００ｍ女子　小学</t>
    <phoneticPr fontId="1"/>
  </si>
  <si>
    <t>中学混合 ４×１００ｍ</t>
    <rPh sb="0" eb="2">
      <t>チュウガク</t>
    </rPh>
    <rPh sb="2" eb="4">
      <t>コンゴウ</t>
    </rPh>
    <phoneticPr fontId="8"/>
  </si>
  <si>
    <t>高校一般 混合 ４×１００ｍ</t>
    <rPh sb="0" eb="2">
      <t>コウコウ</t>
    </rPh>
    <rPh sb="2" eb="4">
      <t>イッパン</t>
    </rPh>
    <rPh sb="5" eb="7">
      <t>コンゴウ</t>
    </rPh>
    <phoneticPr fontId="8"/>
  </si>
  <si>
    <t>小学男女混合4×100mR</t>
    <rPh sb="0" eb="2">
      <t>ショウガク</t>
    </rPh>
    <rPh sb="2" eb="4">
      <t>ダンジョ</t>
    </rPh>
    <rPh sb="4" eb="6">
      <t>コンゴウ</t>
    </rPh>
    <phoneticPr fontId="8"/>
  </si>
  <si>
    <t>小学女子4×100mR</t>
    <rPh sb="0" eb="2">
      <t>ショウガク</t>
    </rPh>
    <rPh sb="2" eb="4">
      <t>ジョシ</t>
    </rPh>
    <phoneticPr fontId="8"/>
  </si>
  <si>
    <t>小学男子4×100mR</t>
    <rPh sb="0" eb="2">
      <t>ショウガク</t>
    </rPh>
    <rPh sb="2" eb="4">
      <t>ダンシ</t>
    </rPh>
    <phoneticPr fontId="8"/>
  </si>
  <si>
    <t>中学男子4×100mR</t>
    <rPh sb="0" eb="2">
      <t>チュウガク</t>
    </rPh>
    <rPh sb="2" eb="4">
      <t>ダンシ</t>
    </rPh>
    <phoneticPr fontId="8"/>
  </si>
  <si>
    <t>中学女子4×100mR</t>
    <rPh sb="0" eb="2">
      <t>チュウガク</t>
    </rPh>
    <rPh sb="2" eb="4">
      <t>ジョシ</t>
    </rPh>
    <phoneticPr fontId="8"/>
  </si>
  <si>
    <t>一般男女混合4×100mR</t>
    <rPh sb="0" eb="2">
      <t>イッパン</t>
    </rPh>
    <rPh sb="2" eb="4">
      <t>ダンジョ</t>
    </rPh>
    <rPh sb="4" eb="6">
      <t>コンゴウ</t>
    </rPh>
    <phoneticPr fontId="8"/>
  </si>
  <si>
    <t>第27回 西村山陸上競技選手権大会</t>
    <phoneticPr fontId="1"/>
  </si>
  <si>
    <t>ただし、第27回 西村山陸上競技選手権大会の</t>
    <rPh sb="4" eb="5">
      <t>ダイ</t>
    </rPh>
    <rPh sb="7" eb="8">
      <t>カイ</t>
    </rPh>
    <rPh sb="9" eb="10">
      <t>ニシ</t>
    </rPh>
    <rPh sb="10" eb="12">
      <t>ムラヤマ</t>
    </rPh>
    <rPh sb="12" eb="14">
      <t>リクジョウ</t>
    </rPh>
    <rPh sb="14" eb="16">
      <t>キョウギ</t>
    </rPh>
    <rPh sb="16" eb="19">
      <t>センシュケン</t>
    </rPh>
    <rPh sb="19" eb="21">
      <t>タイカイ</t>
    </rPh>
    <phoneticPr fontId="1"/>
  </si>
  <si>
    <t>参　加　料　納　付　書</t>
    <rPh sb="8" eb="9">
      <t>ツ</t>
    </rPh>
    <phoneticPr fontId="10"/>
  </si>
  <si>
    <t>（1人800円）</t>
    <rPh sb="2" eb="3">
      <t>ヒト</t>
    </rPh>
    <rPh sb="6" eb="7">
      <t>エン</t>
    </rPh>
    <phoneticPr fontId="10"/>
  </si>
  <si>
    <t>人</t>
    <rPh sb="0" eb="1">
      <t>ニン</t>
    </rPh>
    <phoneticPr fontId="10"/>
  </si>
  <si>
    <t>ﾁｰﾑ</t>
    <phoneticPr fontId="10"/>
  </si>
  <si>
    <t>第27回 西村山陸上競技選手権大会　参加申込一覧表</t>
    <rPh sb="0" eb="1">
      <t>ダイ</t>
    </rPh>
    <rPh sb="3" eb="4">
      <t>カイ</t>
    </rPh>
    <rPh sb="5" eb="6">
      <t>ニシ</t>
    </rPh>
    <rPh sb="6" eb="8">
      <t>ムラヤマ</t>
    </rPh>
    <rPh sb="8" eb="10">
      <t>リクジョウ</t>
    </rPh>
    <rPh sb="10" eb="12">
      <t>キョウギ</t>
    </rPh>
    <rPh sb="12" eb="15">
      <t>センシュケン</t>
    </rPh>
    <rPh sb="15" eb="17">
      <t>タイカイ</t>
    </rPh>
    <rPh sb="18" eb="20">
      <t>サンカ</t>
    </rPh>
    <rPh sb="20" eb="22">
      <t>モウシコミ</t>
    </rPh>
    <rPh sb="22" eb="25">
      <t>イチランヒョウ</t>
    </rPh>
    <phoneticPr fontId="1"/>
  </si>
  <si>
    <t>第27回 西村山陸上競技選手権大会　参加申込一覧表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</si>
</sst>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7" formatCode="#,##0_);[Red]\(#,##0\)"/>
  </numFmts>
  <fonts count="3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81"/>
      <name val="ＭＳ ゴシック"/>
      <family val="3"/>
      <charset val="128"/>
    </font>
    <font>
      <sz val="9"/>
      <color indexed="81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8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2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18" fillId="0" borderId="0">
      <alignment vertical="center"/>
    </xf>
  </cellStyleXfs>
  <cellXfs count="311">
    <xf numFmtId="0" fontId="0" fillId="0" borderId="0" xfId="0">
      <alignment vertical="center"/>
    </xf>
    <xf numFmtId="0" fontId="18" fillId="0" borderId="0" xfId="1">
      <alignment vertical="center"/>
    </xf>
    <xf numFmtId="49" fontId="18" fillId="0" borderId="0" xfId="1" applyNumberFormat="1">
      <alignment vertical="center"/>
    </xf>
    <xf numFmtId="0" fontId="19" fillId="2" borderId="0" xfId="0" applyFont="1" applyFill="1" applyAlignment="1" applyProtection="1">
      <alignment horizontal="center" vertical="center"/>
    </xf>
    <xf numFmtId="0" fontId="19" fillId="2" borderId="0" xfId="0" applyFont="1" applyFill="1" applyProtection="1">
      <alignment vertical="center"/>
    </xf>
    <xf numFmtId="0" fontId="19" fillId="2" borderId="0" xfId="0" quotePrefix="1" applyFont="1" applyFill="1" applyProtection="1">
      <alignment vertical="center"/>
    </xf>
    <xf numFmtId="0" fontId="18" fillId="0" borderId="0" xfId="0" applyFont="1">
      <alignment vertical="center"/>
    </xf>
    <xf numFmtId="49" fontId="18" fillId="0" borderId="0" xfId="0" applyNumberFormat="1" applyFont="1">
      <alignment vertical="center"/>
    </xf>
    <xf numFmtId="49" fontId="18" fillId="2" borderId="0" xfId="0" applyNumberFormat="1" applyFont="1" applyFill="1">
      <alignment vertical="center"/>
    </xf>
    <xf numFmtId="0" fontId="18" fillId="2" borderId="0" xfId="0" applyFont="1" applyFill="1">
      <alignment vertical="center"/>
    </xf>
    <xf numFmtId="0" fontId="19" fillId="3" borderId="1" xfId="0" applyFont="1" applyFill="1" applyBorder="1" applyAlignment="1" applyProtection="1">
      <alignment horizontal="center" vertical="center" shrinkToFit="1"/>
      <protection locked="0"/>
    </xf>
    <xf numFmtId="0" fontId="19" fillId="3" borderId="2" xfId="0" applyFont="1" applyFill="1" applyBorder="1" applyAlignment="1" applyProtection="1">
      <alignment horizontal="center" vertical="center" shrinkToFit="1"/>
      <protection locked="0"/>
    </xf>
    <xf numFmtId="0" fontId="19" fillId="3" borderId="3" xfId="0" applyFont="1" applyFill="1" applyBorder="1" applyAlignment="1" applyProtection="1">
      <alignment horizontal="center" vertical="center" shrinkToFit="1"/>
      <protection locked="0"/>
    </xf>
    <xf numFmtId="0" fontId="19" fillId="3" borderId="4" xfId="0" applyFont="1" applyFill="1" applyBorder="1" applyAlignment="1" applyProtection="1">
      <alignment horizontal="center" vertical="center" shrinkToFit="1"/>
      <protection locked="0"/>
    </xf>
    <xf numFmtId="0" fontId="17" fillId="0" borderId="0" xfId="0" applyFont="1">
      <alignment vertical="center"/>
    </xf>
    <xf numFmtId="49" fontId="17" fillId="0" borderId="0" xfId="0" applyNumberFormat="1" applyFont="1">
      <alignment vertical="center"/>
    </xf>
    <xf numFmtId="0" fontId="18" fillId="0" borderId="0" xfId="0" applyNumberFormat="1" applyFont="1">
      <alignment vertical="center"/>
    </xf>
    <xf numFmtId="0" fontId="19" fillId="0" borderId="0" xfId="0" applyFont="1" applyFill="1" applyAlignment="1" applyProtection="1">
      <alignment horizontal="center" vertical="center"/>
    </xf>
    <xf numFmtId="0" fontId="19" fillId="0" borderId="0" xfId="0" applyFont="1" applyFill="1" applyAlignment="1" applyProtection="1">
      <alignment horizontal="center" vertical="center" shrinkToFit="1"/>
    </xf>
    <xf numFmtId="0" fontId="19" fillId="0" borderId="0" xfId="0" applyFont="1" applyFill="1" applyProtection="1">
      <alignment vertical="center"/>
    </xf>
    <xf numFmtId="0" fontId="19" fillId="0" borderId="0" xfId="0" applyFont="1" applyFill="1" applyAlignment="1" applyProtection="1">
      <alignment vertical="center" shrinkToFit="1"/>
    </xf>
    <xf numFmtId="0" fontId="19" fillId="0" borderId="0" xfId="0" quotePrefix="1" applyFont="1" applyFill="1" applyProtection="1">
      <alignment vertical="center"/>
    </xf>
    <xf numFmtId="0" fontId="19" fillId="2" borderId="0" xfId="0" applyFont="1" applyFill="1" applyAlignment="1" applyProtection="1">
      <alignment vertical="center" shrinkToFi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NumberFormat="1" applyFont="1">
      <alignment vertical="center"/>
    </xf>
    <xf numFmtId="0" fontId="19" fillId="3" borderId="5" xfId="0" applyFont="1" applyFill="1" applyBorder="1" applyAlignment="1" applyProtection="1">
      <alignment horizontal="center" vertical="center" shrinkToFit="1"/>
      <protection locked="0"/>
    </xf>
    <xf numFmtId="0" fontId="19" fillId="3" borderId="6" xfId="0" applyFont="1" applyFill="1" applyBorder="1" applyAlignment="1" applyProtection="1">
      <alignment horizontal="center" vertical="center" shrinkToFit="1"/>
      <protection locked="0"/>
    </xf>
    <xf numFmtId="0" fontId="19" fillId="3" borderId="7" xfId="0" applyFont="1" applyFill="1" applyBorder="1" applyAlignment="1" applyProtection="1">
      <alignment horizontal="center" vertical="center" shrinkToFit="1"/>
      <protection locked="0"/>
    </xf>
    <xf numFmtId="0" fontId="19" fillId="3" borderId="8" xfId="0" applyFont="1" applyFill="1" applyBorder="1" applyAlignment="1" applyProtection="1">
      <alignment horizontal="center" vertical="center" shrinkToFit="1"/>
      <protection locked="0"/>
    </xf>
    <xf numFmtId="0" fontId="19" fillId="3" borderId="9" xfId="0" applyFont="1" applyFill="1" applyBorder="1" applyAlignment="1" applyProtection="1">
      <alignment horizontal="center" vertical="center" shrinkToFit="1"/>
      <protection locked="0"/>
    </xf>
    <xf numFmtId="0" fontId="19" fillId="3" borderId="10" xfId="0" applyFont="1" applyFill="1" applyBorder="1" applyAlignment="1" applyProtection="1">
      <alignment horizontal="center" vertical="center" shrinkToFit="1"/>
      <protection locked="0"/>
    </xf>
    <xf numFmtId="49" fontId="19" fillId="2" borderId="0" xfId="0" quotePrefix="1" applyNumberFormat="1" applyFont="1" applyFill="1" applyProtection="1">
      <alignment vertical="center"/>
    </xf>
    <xf numFmtId="49" fontId="19" fillId="2" borderId="0" xfId="0" applyNumberFormat="1" applyFont="1" applyFill="1" applyProtection="1">
      <alignment vertical="center"/>
    </xf>
    <xf numFmtId="49" fontId="19" fillId="0" borderId="0" xfId="0" quotePrefix="1" applyNumberFormat="1" applyFont="1" applyFill="1" applyProtection="1">
      <alignment vertical="center"/>
    </xf>
    <xf numFmtId="49" fontId="19" fillId="0" borderId="0" xfId="0" applyNumberFormat="1" applyFont="1" applyFill="1" applyProtection="1">
      <alignment vertical="center"/>
    </xf>
    <xf numFmtId="49" fontId="19" fillId="0" borderId="0" xfId="0" applyNumberFormat="1" applyFont="1" applyFill="1" applyAlignment="1" applyProtection="1">
      <alignment horizontal="center" vertical="center"/>
    </xf>
    <xf numFmtId="0" fontId="17" fillId="0" borderId="0" xfId="0" applyNumberFormat="1" applyFont="1" applyAlignment="1"/>
    <xf numFmtId="0" fontId="17" fillId="0" borderId="0" xfId="0" applyFont="1" applyAlignment="1">
      <alignment horizontal="center" vertical="center"/>
    </xf>
    <xf numFmtId="0" fontId="17" fillId="0" borderId="0" xfId="0" applyNumberFormat="1" applyFont="1" applyAlignment="1">
      <alignment horizontal="center" vertical="center"/>
    </xf>
    <xf numFmtId="0" fontId="17" fillId="2" borderId="0" xfId="0" applyNumberFormat="1" applyFont="1" applyFill="1" applyAlignment="1"/>
    <xf numFmtId="0" fontId="17" fillId="2" borderId="0" xfId="0" applyNumberFormat="1" applyFont="1" applyFill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/>
    <xf numFmtId="0" fontId="12" fillId="0" borderId="11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177" fontId="13" fillId="0" borderId="0" xfId="0" applyNumberFormat="1" applyFont="1" applyBorder="1" applyAlignment="1">
      <alignment horizontal="center" vertical="center"/>
    </xf>
    <xf numFmtId="177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0" fontId="13" fillId="0" borderId="0" xfId="0" applyFont="1" applyBorder="1" applyAlignment="1"/>
    <xf numFmtId="0" fontId="13" fillId="0" borderId="12" xfId="0" applyFont="1" applyBorder="1" applyAlignment="1">
      <alignment vertical="center"/>
    </xf>
    <xf numFmtId="177" fontId="13" fillId="0" borderId="0" xfId="0" applyNumberFormat="1" applyFont="1" applyBorder="1" applyAlignment="1"/>
    <xf numFmtId="0" fontId="13" fillId="0" borderId="15" xfId="0" applyFont="1" applyBorder="1" applyAlignment="1">
      <alignment vertical="center"/>
    </xf>
    <xf numFmtId="177" fontId="13" fillId="0" borderId="15" xfId="0" applyNumberFormat="1" applyFont="1" applyBorder="1" applyAlignment="1">
      <alignment vertical="center"/>
    </xf>
    <xf numFmtId="0" fontId="13" fillId="0" borderId="14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19" fillId="2" borderId="0" xfId="0" applyNumberFormat="1" applyFont="1" applyFill="1" applyProtection="1">
      <alignment vertical="center"/>
    </xf>
    <xf numFmtId="0" fontId="19" fillId="0" borderId="0" xfId="0" applyNumberFormat="1" applyFont="1" applyFill="1" applyAlignment="1" applyProtection="1">
      <alignment horizontal="center" vertical="center"/>
    </xf>
    <xf numFmtId="0" fontId="19" fillId="0" borderId="0" xfId="0" applyNumberFormat="1" applyFont="1" applyFill="1" applyProtection="1">
      <alignment vertical="center"/>
    </xf>
    <xf numFmtId="0" fontId="17" fillId="2" borderId="0" xfId="0" applyFont="1" applyFill="1" applyAlignment="1" applyProtection="1">
      <alignment horizontal="center" vertical="center"/>
    </xf>
    <xf numFmtId="0" fontId="17" fillId="0" borderId="0" xfId="0" applyNumberFormat="1" applyFont="1" applyFill="1" applyAlignment="1"/>
    <xf numFmtId="0" fontId="17" fillId="0" borderId="0" xfId="0" applyNumberFormat="1" applyFont="1" applyFill="1">
      <alignment vertical="center"/>
    </xf>
    <xf numFmtId="0" fontId="19" fillId="0" borderId="0" xfId="0" applyFont="1" applyProtection="1">
      <alignment vertical="center"/>
    </xf>
    <xf numFmtId="0" fontId="0" fillId="0" borderId="0" xfId="0" applyFill="1" applyProtection="1">
      <alignment vertical="center"/>
    </xf>
    <xf numFmtId="0" fontId="17" fillId="0" borderId="0" xfId="0" applyFont="1" applyProtection="1">
      <alignment vertical="center"/>
    </xf>
    <xf numFmtId="0" fontId="0" fillId="0" borderId="0" xfId="0" applyProtection="1">
      <alignment vertical="center"/>
    </xf>
    <xf numFmtId="0" fontId="19" fillId="3" borderId="0" xfId="0" applyFont="1" applyFill="1" applyProtection="1">
      <alignment vertical="center"/>
    </xf>
    <xf numFmtId="0" fontId="19" fillId="0" borderId="18" xfId="0" applyFont="1" applyFill="1" applyBorder="1" applyAlignment="1" applyProtection="1">
      <alignment horizontal="center" vertical="center"/>
    </xf>
    <xf numFmtId="0" fontId="19" fillId="0" borderId="19" xfId="0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horizontal="center" vertical="center"/>
    </xf>
    <xf numFmtId="0" fontId="19" fillId="0" borderId="20" xfId="0" applyFont="1" applyFill="1" applyBorder="1" applyAlignment="1" applyProtection="1">
      <alignment horizontal="center" vertical="center"/>
    </xf>
    <xf numFmtId="0" fontId="0" fillId="2" borderId="0" xfId="0" applyFill="1" applyProtection="1">
      <alignment vertical="center"/>
    </xf>
    <xf numFmtId="0" fontId="18" fillId="0" borderId="0" xfId="0" applyFont="1" applyProtection="1">
      <alignment vertical="center"/>
    </xf>
    <xf numFmtId="0" fontId="18" fillId="0" borderId="0" xfId="0" applyFont="1" applyFill="1" applyProtection="1">
      <alignment vertical="center"/>
    </xf>
    <xf numFmtId="0" fontId="18" fillId="0" borderId="0" xfId="0" applyFont="1" applyFill="1" applyAlignment="1" applyProtection="1">
      <alignment vertical="center" shrinkToFit="1"/>
    </xf>
    <xf numFmtId="49" fontId="17" fillId="0" borderId="0" xfId="0" applyNumberFormat="1" applyFont="1" applyProtection="1">
      <alignment vertical="center"/>
    </xf>
    <xf numFmtId="0" fontId="19" fillId="3" borderId="0" xfId="0" applyFont="1" applyFill="1" applyBorder="1" applyProtection="1">
      <alignment vertical="center"/>
      <protection locked="0"/>
    </xf>
    <xf numFmtId="0" fontId="20" fillId="3" borderId="0" xfId="0" applyFont="1" applyFill="1" applyBorder="1" applyAlignment="1" applyProtection="1">
      <alignment horizontal="right" vertical="center"/>
      <protection locked="0"/>
    </xf>
    <xf numFmtId="0" fontId="21" fillId="3" borderId="0" xfId="0" applyFont="1" applyFill="1" applyBorder="1" applyAlignment="1" applyProtection="1">
      <alignment horizontal="center" vertical="center" shrinkToFit="1"/>
      <protection locked="0"/>
    </xf>
    <xf numFmtId="0" fontId="20" fillId="3" borderId="0" xfId="0" applyFont="1" applyFill="1" applyBorder="1" applyAlignment="1" applyProtection="1">
      <alignment horizontal="center" vertical="center"/>
      <protection locked="0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Protection="1">
      <alignment vertical="center"/>
    </xf>
    <xf numFmtId="0" fontId="18" fillId="0" borderId="0" xfId="0" applyNumberFormat="1" applyFont="1" applyFill="1" applyProtection="1">
      <alignment vertical="center"/>
    </xf>
    <xf numFmtId="49" fontId="18" fillId="0" borderId="0" xfId="0" applyNumberFormat="1" applyFont="1" applyProtection="1">
      <alignment vertical="center"/>
    </xf>
    <xf numFmtId="0" fontId="17" fillId="0" borderId="0" xfId="0" applyFont="1" applyFill="1" applyProtection="1">
      <alignment vertical="center"/>
    </xf>
    <xf numFmtId="0" fontId="17" fillId="0" borderId="0" xfId="0" applyFont="1" applyFill="1" applyAlignment="1" applyProtection="1">
      <alignment vertical="center" shrinkToFit="1"/>
    </xf>
    <xf numFmtId="0" fontId="17" fillId="0" borderId="0" xfId="0" applyNumberFormat="1" applyFont="1" applyFill="1" applyProtection="1">
      <alignment vertical="center"/>
    </xf>
    <xf numFmtId="177" fontId="13" fillId="0" borderId="23" xfId="0" applyNumberFormat="1" applyFont="1" applyBorder="1" applyAlignment="1">
      <alignment vertical="center"/>
    </xf>
    <xf numFmtId="0" fontId="19" fillId="3" borderId="25" xfId="0" applyFont="1" applyFill="1" applyBorder="1" applyAlignment="1" applyProtection="1">
      <alignment horizontal="center" vertical="center"/>
    </xf>
    <xf numFmtId="0" fontId="19" fillId="3" borderId="26" xfId="0" applyFont="1" applyFill="1" applyBorder="1" applyAlignment="1" applyProtection="1">
      <alignment horizontal="center" vertical="center"/>
    </xf>
    <xf numFmtId="0" fontId="19" fillId="3" borderId="27" xfId="0" applyFont="1" applyFill="1" applyBorder="1" applyAlignment="1" applyProtection="1">
      <alignment horizontal="center" vertical="center"/>
    </xf>
    <xf numFmtId="0" fontId="19" fillId="3" borderId="28" xfId="0" applyFont="1" applyFill="1" applyBorder="1" applyProtection="1">
      <alignment vertical="center"/>
    </xf>
    <xf numFmtId="0" fontId="19" fillId="3" borderId="29" xfId="0" applyFont="1" applyFill="1" applyBorder="1" applyProtection="1">
      <alignment vertical="center"/>
    </xf>
    <xf numFmtId="0" fontId="20" fillId="3" borderId="29" xfId="0" applyFont="1" applyFill="1" applyBorder="1" applyAlignment="1" applyProtection="1">
      <alignment horizontal="right" vertical="center"/>
    </xf>
    <xf numFmtId="0" fontId="21" fillId="3" borderId="0" xfId="0" applyFont="1" applyFill="1" applyAlignment="1" applyProtection="1">
      <alignment horizontal="center" vertical="center"/>
    </xf>
    <xf numFmtId="0" fontId="20" fillId="3" borderId="0" xfId="0" applyFont="1" applyFill="1" applyAlignment="1" applyProtection="1">
      <alignment horizontal="center" vertical="center"/>
    </xf>
    <xf numFmtId="0" fontId="20" fillId="3" borderId="22" xfId="0" applyFont="1" applyFill="1" applyBorder="1" applyAlignment="1" applyProtection="1">
      <alignment horizontal="center" vertical="center"/>
    </xf>
    <xf numFmtId="0" fontId="19" fillId="3" borderId="0" xfId="0" applyFont="1" applyFill="1" applyBorder="1" applyProtection="1">
      <alignment vertical="center"/>
    </xf>
    <xf numFmtId="0" fontId="20" fillId="3" borderId="0" xfId="0" applyFont="1" applyFill="1" applyBorder="1" applyAlignment="1" applyProtection="1">
      <alignment horizontal="right" vertical="center"/>
    </xf>
    <xf numFmtId="0" fontId="21" fillId="3" borderId="0" xfId="0" applyFont="1" applyFill="1" applyBorder="1" applyAlignment="1" applyProtection="1">
      <alignment horizontal="center" vertical="center" shrinkToFit="1"/>
    </xf>
    <xf numFmtId="0" fontId="20" fillId="3" borderId="0" xfId="0" applyFont="1" applyFill="1" applyBorder="1" applyAlignment="1" applyProtection="1">
      <alignment horizontal="center" vertical="center"/>
    </xf>
    <xf numFmtId="0" fontId="19" fillId="3" borderId="27" xfId="0" applyFont="1" applyFill="1" applyBorder="1" applyAlignment="1" applyProtection="1">
      <alignment horizontal="center" vertical="center" shrinkToFit="1"/>
    </xf>
    <xf numFmtId="0" fontId="20" fillId="3" borderId="30" xfId="0" applyFont="1" applyFill="1" applyBorder="1" applyAlignment="1" applyProtection="1">
      <alignment horizontal="center" vertical="center" shrinkToFit="1"/>
    </xf>
    <xf numFmtId="0" fontId="20" fillId="3" borderId="31" xfId="0" applyFont="1" applyFill="1" applyBorder="1" applyAlignment="1" applyProtection="1">
      <alignment horizontal="center" vertical="center" wrapText="1" shrinkToFit="1"/>
    </xf>
    <xf numFmtId="0" fontId="21" fillId="3" borderId="29" xfId="0" applyFont="1" applyFill="1" applyBorder="1" applyAlignment="1" applyProtection="1">
      <alignment horizontal="center" vertical="center" shrinkToFit="1"/>
    </xf>
    <xf numFmtId="0" fontId="20" fillId="3" borderId="29" xfId="0" applyFont="1" applyFill="1" applyBorder="1" applyAlignment="1" applyProtection="1">
      <alignment horizontal="right" vertical="center" shrinkToFit="1"/>
    </xf>
    <xf numFmtId="0" fontId="19" fillId="3" borderId="32" xfId="0" applyFont="1" applyFill="1" applyBorder="1" applyProtection="1">
      <alignment vertical="center"/>
    </xf>
    <xf numFmtId="0" fontId="19" fillId="3" borderId="33" xfId="0" applyFont="1" applyFill="1" applyBorder="1" applyProtection="1">
      <alignment vertical="center"/>
    </xf>
    <xf numFmtId="0" fontId="20" fillId="3" borderId="33" xfId="0" applyFont="1" applyFill="1" applyBorder="1" applyAlignment="1" applyProtection="1">
      <alignment horizontal="right" vertical="center"/>
    </xf>
    <xf numFmtId="0" fontId="21" fillId="3" borderId="33" xfId="0" applyFont="1" applyFill="1" applyBorder="1" applyAlignment="1" applyProtection="1">
      <alignment horizontal="center" vertical="center" shrinkToFit="1"/>
    </xf>
    <xf numFmtId="0" fontId="20" fillId="3" borderId="34" xfId="0" applyFont="1" applyFill="1" applyBorder="1" applyAlignment="1" applyProtection="1">
      <alignment horizontal="center" vertical="center"/>
    </xf>
    <xf numFmtId="0" fontId="19" fillId="3" borderId="11" xfId="0" applyFont="1" applyFill="1" applyBorder="1" applyProtection="1">
      <alignment vertical="center"/>
    </xf>
    <xf numFmtId="0" fontId="19" fillId="3" borderId="12" xfId="0" applyFont="1" applyFill="1" applyBorder="1" applyProtection="1">
      <alignment vertical="center"/>
    </xf>
    <xf numFmtId="0" fontId="0" fillId="0" borderId="11" xfId="0" applyFill="1" applyBorder="1" applyProtection="1">
      <alignment vertical="center"/>
    </xf>
    <xf numFmtId="0" fontId="19" fillId="3" borderId="0" xfId="0" applyFont="1" applyFill="1" applyBorder="1" applyAlignment="1" applyProtection="1">
      <alignment horizontal="center" vertical="center"/>
    </xf>
    <xf numFmtId="0" fontId="19" fillId="3" borderId="0" xfId="0" applyFont="1" applyFill="1" applyBorder="1" applyAlignment="1" applyProtection="1">
      <alignment horizontal="left" vertical="center"/>
    </xf>
    <xf numFmtId="0" fontId="19" fillId="3" borderId="12" xfId="0" applyFont="1" applyFill="1" applyBorder="1" applyAlignment="1" applyProtection="1">
      <alignment horizontal="center" vertical="center"/>
    </xf>
    <xf numFmtId="176" fontId="19" fillId="3" borderId="0" xfId="0" applyNumberFormat="1" applyFont="1" applyFill="1" applyBorder="1" applyAlignment="1" applyProtection="1">
      <alignment horizontal="right" vertical="center"/>
    </xf>
    <xf numFmtId="0" fontId="0" fillId="0" borderId="0" xfId="0" applyFill="1" applyBorder="1" applyProtection="1">
      <alignment vertical="center"/>
    </xf>
    <xf numFmtId="0" fontId="22" fillId="3" borderId="0" xfId="0" applyFont="1" applyFill="1" applyBorder="1" applyAlignment="1" applyProtection="1">
      <alignment horizontal="right" vertical="center"/>
    </xf>
    <xf numFmtId="0" fontId="22" fillId="3" borderId="0" xfId="0" applyFont="1" applyFill="1" applyBorder="1" applyAlignment="1" applyProtection="1">
      <alignment horizontal="left" vertical="center"/>
    </xf>
    <xf numFmtId="0" fontId="19" fillId="3" borderId="14" xfId="0" applyFont="1" applyFill="1" applyBorder="1" applyProtection="1">
      <alignment vertical="center"/>
    </xf>
    <xf numFmtId="0" fontId="19" fillId="3" borderId="15" xfId="0" applyFont="1" applyFill="1" applyBorder="1" applyProtection="1">
      <alignment vertical="center"/>
    </xf>
    <xf numFmtId="0" fontId="21" fillId="3" borderId="15" xfId="0" applyFont="1" applyFill="1" applyBorder="1" applyAlignment="1" applyProtection="1">
      <alignment horizontal="center" vertical="center"/>
    </xf>
    <xf numFmtId="0" fontId="22" fillId="3" borderId="15" xfId="0" applyFont="1" applyFill="1" applyBorder="1" applyAlignment="1" applyProtection="1">
      <alignment horizontal="center" vertical="center"/>
    </xf>
    <xf numFmtId="0" fontId="20" fillId="3" borderId="15" xfId="0" applyFont="1" applyFill="1" applyBorder="1" applyAlignment="1" applyProtection="1">
      <alignment horizontal="center" vertical="center"/>
    </xf>
    <xf numFmtId="0" fontId="19" fillId="3" borderId="16" xfId="0" applyFont="1" applyFill="1" applyBorder="1" applyProtection="1">
      <alignment vertical="center"/>
    </xf>
    <xf numFmtId="0" fontId="22" fillId="3" borderId="0" xfId="0" applyFont="1" applyFill="1" applyBorder="1" applyAlignment="1" applyProtection="1">
      <alignment horizontal="left" vertical="center"/>
      <protection locked="0"/>
    </xf>
    <xf numFmtId="0" fontId="0" fillId="0" borderId="15" xfId="0" applyFill="1" applyBorder="1" applyProtection="1">
      <alignment vertical="center"/>
    </xf>
    <xf numFmtId="0" fontId="18" fillId="0" borderId="0" xfId="0" applyFont="1" applyAlignment="1" applyProtection="1">
      <alignment horizontal="center" vertical="center"/>
    </xf>
    <xf numFmtId="0" fontId="19" fillId="0" borderId="20" xfId="0" applyFont="1" applyFill="1" applyBorder="1" applyAlignment="1" applyProtection="1">
      <alignment horizontal="center" vertical="center"/>
      <protection locked="0"/>
    </xf>
    <xf numFmtId="0" fontId="19" fillId="0" borderId="21" xfId="0" applyFont="1" applyFill="1" applyBorder="1" applyAlignment="1" applyProtection="1">
      <alignment horizontal="center" vertical="center"/>
      <protection locked="0"/>
    </xf>
    <xf numFmtId="177" fontId="14" fillId="0" borderId="0" xfId="0" applyNumberFormat="1" applyFont="1" applyBorder="1" applyAlignment="1">
      <alignment horizontal="center" vertical="center" wrapText="1"/>
    </xf>
    <xf numFmtId="177" fontId="11" fillId="0" borderId="0" xfId="0" applyNumberFormat="1" applyFont="1" applyBorder="1" applyAlignment="1">
      <alignment horizontal="center" vertical="center"/>
    </xf>
    <xf numFmtId="49" fontId="18" fillId="0" borderId="0" xfId="0" applyNumberFormat="1" applyFont="1" applyFill="1">
      <alignment vertical="center"/>
    </xf>
    <xf numFmtId="0" fontId="18" fillId="0" borderId="0" xfId="0" applyFont="1" applyFill="1">
      <alignment vertical="center"/>
    </xf>
    <xf numFmtId="0" fontId="19" fillId="2" borderId="0" xfId="0" applyNumberFormat="1" applyFont="1" applyFill="1" applyAlignment="1" applyProtection="1">
      <alignment horizontal="left" vertical="center"/>
    </xf>
    <xf numFmtId="0" fontId="18" fillId="0" borderId="0" xfId="1" applyFont="1">
      <alignment vertical="center"/>
    </xf>
    <xf numFmtId="49" fontId="18" fillId="0" borderId="0" xfId="1" applyNumberFormat="1" applyFont="1">
      <alignment vertical="center"/>
    </xf>
    <xf numFmtId="0" fontId="23" fillId="0" borderId="0" xfId="0" applyFont="1">
      <alignment vertical="center"/>
    </xf>
    <xf numFmtId="0" fontId="24" fillId="0" borderId="0" xfId="0" applyFont="1" applyProtection="1">
      <alignment vertical="center"/>
    </xf>
    <xf numFmtId="0" fontId="13" fillId="0" borderId="0" xfId="0" applyFont="1" applyBorder="1" applyAlignment="1">
      <alignment horizontal="center" vertical="center"/>
    </xf>
    <xf numFmtId="177" fontId="13" fillId="0" borderId="0" xfId="0" applyNumberFormat="1" applyFont="1" applyBorder="1" applyAlignment="1">
      <alignment horizontal="center" vertical="center"/>
    </xf>
    <xf numFmtId="0" fontId="20" fillId="3" borderId="77" xfId="0" applyFont="1" applyFill="1" applyBorder="1" applyAlignment="1" applyProtection="1">
      <alignment horizontal="center" vertical="center" shrinkToFit="1"/>
    </xf>
    <xf numFmtId="0" fontId="20" fillId="3" borderId="78" xfId="0" applyFont="1" applyFill="1" applyBorder="1" applyAlignment="1" applyProtection="1">
      <alignment horizontal="center" vertical="center" wrapText="1" shrinkToFit="1"/>
    </xf>
    <xf numFmtId="0" fontId="12" fillId="0" borderId="0" xfId="0" applyFont="1" applyBorder="1" applyAlignment="1">
      <alignment horizontal="right" vertical="center"/>
    </xf>
    <xf numFmtId="0" fontId="13" fillId="0" borderId="15" xfId="0" applyFont="1" applyBorder="1" applyAlignment="1"/>
    <xf numFmtId="0" fontId="19" fillId="3" borderId="24" xfId="0" applyFont="1" applyFill="1" applyBorder="1" applyAlignment="1" applyProtection="1">
      <alignment horizontal="center" vertical="center" shrinkToFit="1"/>
    </xf>
    <xf numFmtId="0" fontId="19" fillId="3" borderId="66" xfId="0" applyFont="1" applyFill="1" applyBorder="1" applyAlignment="1" applyProtection="1">
      <alignment horizontal="center" vertical="center" shrinkToFit="1"/>
      <protection locked="0"/>
    </xf>
    <xf numFmtId="0" fontId="19" fillId="3" borderId="24" xfId="0" applyFont="1" applyFill="1" applyBorder="1" applyAlignment="1" applyProtection="1">
      <alignment horizontal="center" vertical="center" shrinkToFit="1"/>
    </xf>
    <xf numFmtId="0" fontId="21" fillId="3" borderId="29" xfId="0" applyFont="1" applyFill="1" applyBorder="1" applyAlignment="1" applyProtection="1">
      <alignment horizontal="center" vertical="center" shrinkToFit="1"/>
    </xf>
    <xf numFmtId="0" fontId="22" fillId="3" borderId="0" xfId="0" applyFont="1" applyFill="1" applyBorder="1" applyAlignment="1" applyProtection="1">
      <alignment horizontal="right" vertical="center"/>
    </xf>
    <xf numFmtId="0" fontId="20" fillId="3" borderId="22" xfId="0" applyFont="1" applyFill="1" applyBorder="1" applyAlignment="1" applyProtection="1">
      <alignment vertical="center"/>
      <protection locked="0"/>
    </xf>
    <xf numFmtId="0" fontId="19" fillId="3" borderId="79" xfId="0" applyFont="1" applyFill="1" applyBorder="1" applyAlignment="1" applyProtection="1">
      <alignment horizontal="center" vertical="center" shrinkToFit="1"/>
      <protection locked="0"/>
    </xf>
    <xf numFmtId="0" fontId="19" fillId="3" borderId="82" xfId="0" applyFont="1" applyFill="1" applyBorder="1" applyAlignment="1" applyProtection="1">
      <alignment horizontal="center" vertical="center" shrinkToFit="1"/>
      <protection locked="0"/>
    </xf>
    <xf numFmtId="0" fontId="19" fillId="0" borderId="29" xfId="0" applyFont="1" applyBorder="1" applyProtection="1">
      <alignment vertical="center"/>
    </xf>
    <xf numFmtId="0" fontId="13" fillId="0" borderId="0" xfId="0" applyFont="1" applyBorder="1" applyAlignment="1">
      <alignment horizontal="center" vertical="center"/>
    </xf>
    <xf numFmtId="177" fontId="13" fillId="0" borderId="0" xfId="0" applyNumberFormat="1" applyFont="1" applyBorder="1" applyAlignment="1">
      <alignment horizontal="center" vertical="center"/>
    </xf>
    <xf numFmtId="0" fontId="19" fillId="0" borderId="0" xfId="0" applyFont="1">
      <alignment vertical="center"/>
    </xf>
    <xf numFmtId="177" fontId="14" fillId="0" borderId="0" xfId="0" applyNumberFormat="1" applyFont="1" applyBorder="1" applyAlignment="1">
      <alignment vertical="center" wrapText="1"/>
    </xf>
    <xf numFmtId="0" fontId="22" fillId="3" borderId="0" xfId="0" applyFont="1" applyFill="1" applyAlignment="1" applyProtection="1">
      <alignment vertical="center"/>
      <protection locked="0"/>
    </xf>
    <xf numFmtId="0" fontId="22" fillId="3" borderId="0" xfId="0" applyFont="1" applyFill="1" applyAlignment="1" applyProtection="1">
      <alignment horizontal="left" vertical="center"/>
      <protection locked="0"/>
    </xf>
    <xf numFmtId="0" fontId="21" fillId="3" borderId="44" xfId="0" applyFont="1" applyFill="1" applyBorder="1" applyAlignment="1" applyProtection="1">
      <alignment horizontal="center" vertical="center"/>
    </xf>
    <xf numFmtId="0" fontId="21" fillId="3" borderId="41" xfId="0" applyFont="1" applyFill="1" applyBorder="1" applyAlignment="1" applyProtection="1">
      <alignment horizontal="center" vertical="center" wrapText="1"/>
    </xf>
    <xf numFmtId="0" fontId="23" fillId="0" borderId="0" xfId="0" applyFont="1" applyProtection="1">
      <alignment vertical="center"/>
    </xf>
    <xf numFmtId="0" fontId="0" fillId="0" borderId="0" xfId="0" applyFont="1" applyProtection="1">
      <alignment vertical="center"/>
    </xf>
    <xf numFmtId="0" fontId="19" fillId="3" borderId="29" xfId="0" applyFont="1" applyFill="1" applyBorder="1" applyAlignment="1" applyProtection="1">
      <alignment horizontal="center" vertical="center"/>
      <protection locked="0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8" fillId="3" borderId="29" xfId="0" applyFont="1" applyFill="1" applyBorder="1" applyAlignment="1" applyProtection="1">
      <alignment vertical="center" shrinkToFit="1"/>
      <protection locked="0"/>
    </xf>
    <xf numFmtId="0" fontId="19" fillId="3" borderId="83" xfId="0" applyFont="1" applyFill="1" applyBorder="1" applyAlignment="1" applyProtection="1">
      <alignment horizontal="center" vertical="center" shrinkToFit="1"/>
    </xf>
    <xf numFmtId="0" fontId="29" fillId="0" borderId="0" xfId="0" applyFont="1" applyBorder="1" applyAlignment="1">
      <alignment vertical="center"/>
    </xf>
    <xf numFmtId="0" fontId="30" fillId="0" borderId="0" xfId="0" applyFont="1">
      <alignment vertical="center"/>
    </xf>
    <xf numFmtId="49" fontId="19" fillId="3" borderId="35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13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36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35" xfId="0" applyFont="1" applyBorder="1" applyAlignment="1" applyProtection="1">
      <alignment horizontal="left" vertical="center"/>
      <protection locked="0"/>
    </xf>
    <xf numFmtId="0" fontId="19" fillId="0" borderId="36" xfId="0" applyFont="1" applyBorder="1" applyAlignment="1" applyProtection="1">
      <alignment horizontal="left" vertical="center"/>
      <protection locked="0"/>
    </xf>
    <xf numFmtId="0" fontId="19" fillId="0" borderId="35" xfId="0" applyFont="1" applyBorder="1" applyAlignment="1" applyProtection="1">
      <alignment horizontal="left" vertical="center" shrinkToFit="1"/>
      <protection locked="0"/>
    </xf>
    <xf numFmtId="0" fontId="19" fillId="0" borderId="36" xfId="0" applyFont="1" applyBorder="1" applyAlignment="1" applyProtection="1">
      <alignment horizontal="left" vertical="center" shrinkToFit="1"/>
      <protection locked="0"/>
    </xf>
    <xf numFmtId="49" fontId="19" fillId="3" borderId="35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13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36" xfId="0" applyNumberFormat="1" applyFont="1" applyFill="1" applyBorder="1" applyAlignment="1" applyProtection="1">
      <alignment horizontal="center" vertical="center" shrinkToFit="1"/>
      <protection locked="0"/>
    </xf>
    <xf numFmtId="0" fontId="20" fillId="3" borderId="48" xfId="0" applyFont="1" applyFill="1" applyBorder="1" applyAlignment="1" applyProtection="1">
      <alignment horizontal="center" vertical="center" wrapText="1"/>
    </xf>
    <xf numFmtId="0" fontId="20" fillId="3" borderId="40" xfId="0" applyFont="1" applyFill="1" applyBorder="1" applyAlignment="1" applyProtection="1">
      <alignment horizontal="center" vertical="center"/>
    </xf>
    <xf numFmtId="0" fontId="19" fillId="3" borderId="54" xfId="0" applyFont="1" applyFill="1" applyBorder="1" applyAlignment="1" applyProtection="1">
      <alignment horizontal="center" vertical="center" shrinkToFit="1"/>
    </xf>
    <xf numFmtId="0" fontId="19" fillId="3" borderId="55" xfId="0" applyFont="1" applyFill="1" applyBorder="1" applyAlignment="1" applyProtection="1">
      <alignment horizontal="center" vertical="center" shrinkToFit="1"/>
    </xf>
    <xf numFmtId="0" fontId="19" fillId="0" borderId="35" xfId="0" applyFont="1" applyBorder="1" applyAlignment="1" applyProtection="1">
      <alignment horizontal="left" vertical="center"/>
      <protection locked="0"/>
    </xf>
    <xf numFmtId="0" fontId="19" fillId="0" borderId="36" xfId="0" applyFont="1" applyBorder="1" applyAlignment="1" applyProtection="1">
      <alignment horizontal="left" vertical="center"/>
      <protection locked="0"/>
    </xf>
    <xf numFmtId="49" fontId="19" fillId="3" borderId="80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31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81" xfId="0" applyNumberFormat="1" applyFont="1" applyFill="1" applyBorder="1" applyAlignment="1" applyProtection="1">
      <alignment horizontal="center" vertical="center" shrinkToFit="1"/>
      <protection locked="0"/>
    </xf>
    <xf numFmtId="0" fontId="19" fillId="3" borderId="50" xfId="0" applyFont="1" applyFill="1" applyBorder="1" applyAlignment="1" applyProtection="1">
      <alignment horizontal="center" vertical="center" shrinkToFit="1"/>
    </xf>
    <xf numFmtId="0" fontId="19" fillId="3" borderId="51" xfId="0" applyFont="1" applyFill="1" applyBorder="1" applyAlignment="1" applyProtection="1">
      <alignment horizontal="center" vertical="center" shrinkToFit="1"/>
    </xf>
    <xf numFmtId="0" fontId="19" fillId="3" borderId="52" xfId="0" applyFont="1" applyFill="1" applyBorder="1" applyAlignment="1" applyProtection="1">
      <alignment horizontal="center" vertical="center" shrinkToFit="1"/>
    </xf>
    <xf numFmtId="0" fontId="19" fillId="3" borderId="53" xfId="0" applyFont="1" applyFill="1" applyBorder="1" applyAlignment="1" applyProtection="1">
      <alignment horizontal="center" vertical="center" shrinkToFit="1"/>
    </xf>
    <xf numFmtId="0" fontId="19" fillId="3" borderId="56" xfId="0" applyFont="1" applyFill="1" applyBorder="1" applyAlignment="1" applyProtection="1">
      <alignment vertical="center" shrinkToFit="1"/>
    </xf>
    <xf numFmtId="0" fontId="19" fillId="3" borderId="57" xfId="0" applyFont="1" applyFill="1" applyBorder="1" applyAlignment="1" applyProtection="1">
      <alignment vertical="center" shrinkToFit="1"/>
    </xf>
    <xf numFmtId="0" fontId="19" fillId="3" borderId="49" xfId="0" applyFont="1" applyFill="1" applyBorder="1" applyAlignment="1" applyProtection="1">
      <alignment horizontal="center" vertical="center" shrinkToFit="1"/>
    </xf>
    <xf numFmtId="0" fontId="19" fillId="3" borderId="24" xfId="0" applyFont="1" applyFill="1" applyBorder="1" applyAlignment="1" applyProtection="1">
      <alignment horizontal="center" vertical="center" shrinkToFit="1"/>
    </xf>
    <xf numFmtId="0" fontId="27" fillId="3" borderId="0" xfId="0" applyFont="1" applyFill="1" applyAlignment="1" applyProtection="1">
      <alignment horizontal="center" vertical="center"/>
    </xf>
    <xf numFmtId="0" fontId="25" fillId="3" borderId="0" xfId="0" applyFont="1" applyFill="1" applyAlignment="1" applyProtection="1">
      <alignment horizontal="center" vertical="center"/>
    </xf>
    <xf numFmtId="0" fontId="19" fillId="0" borderId="37" xfId="0" applyFont="1" applyBorder="1" applyAlignment="1" applyProtection="1">
      <alignment horizontal="left" vertical="center" shrinkToFit="1"/>
      <protection locked="0"/>
    </xf>
    <xf numFmtId="0" fontId="19" fillId="0" borderId="38" xfId="0" applyFont="1" applyBorder="1" applyAlignment="1" applyProtection="1">
      <alignment horizontal="left" vertical="center" shrinkToFit="1"/>
      <protection locked="0"/>
    </xf>
    <xf numFmtId="0" fontId="19" fillId="0" borderId="35" xfId="0" applyFont="1" applyBorder="1" applyAlignment="1" applyProtection="1">
      <alignment horizontal="left" vertical="center" shrinkToFit="1"/>
      <protection locked="0"/>
    </xf>
    <xf numFmtId="0" fontId="19" fillId="0" borderId="36" xfId="0" applyFont="1" applyBorder="1" applyAlignment="1" applyProtection="1">
      <alignment horizontal="left" vertical="center" shrinkToFit="1"/>
      <protection locked="0"/>
    </xf>
    <xf numFmtId="0" fontId="19" fillId="0" borderId="37" xfId="0" applyFont="1" applyBorder="1" applyAlignment="1" applyProtection="1">
      <alignment horizontal="left" vertical="center"/>
      <protection locked="0"/>
    </xf>
    <xf numFmtId="0" fontId="19" fillId="0" borderId="38" xfId="0" applyFont="1" applyBorder="1" applyAlignment="1" applyProtection="1">
      <alignment horizontal="left" vertical="center"/>
      <protection locked="0"/>
    </xf>
    <xf numFmtId="0" fontId="22" fillId="3" borderId="0" xfId="0" applyFont="1" applyFill="1" applyAlignment="1" applyProtection="1">
      <alignment horizontal="center" vertical="center"/>
    </xf>
    <xf numFmtId="0" fontId="19" fillId="0" borderId="42" xfId="0" applyFont="1" applyFill="1" applyBorder="1" applyAlignment="1" applyProtection="1">
      <alignment horizontal="center" vertical="center"/>
    </xf>
    <xf numFmtId="0" fontId="19" fillId="0" borderId="18" xfId="0" applyFont="1" applyFill="1" applyBorder="1" applyAlignment="1" applyProtection="1">
      <alignment horizontal="center" vertical="center"/>
    </xf>
    <xf numFmtId="0" fontId="22" fillId="3" borderId="0" xfId="0" applyFont="1" applyFill="1" applyAlignment="1" applyProtection="1">
      <alignment horizontal="right" vertical="center"/>
      <protection locked="0"/>
    </xf>
    <xf numFmtId="0" fontId="19" fillId="0" borderId="45" xfId="0" applyFont="1" applyFill="1" applyBorder="1" applyAlignment="1" applyProtection="1">
      <alignment horizontal="center" vertical="center" shrinkToFit="1"/>
    </xf>
    <xf numFmtId="0" fontId="19" fillId="0" borderId="46" xfId="0" applyFont="1" applyFill="1" applyBorder="1" applyAlignment="1" applyProtection="1">
      <alignment horizontal="center" vertical="center" shrinkToFit="1"/>
    </xf>
    <xf numFmtId="0" fontId="20" fillId="3" borderId="40" xfId="0" applyFont="1" applyFill="1" applyBorder="1" applyAlignment="1" applyProtection="1">
      <alignment horizontal="center" vertical="center" wrapText="1"/>
    </xf>
    <xf numFmtId="0" fontId="20" fillId="3" borderId="61" xfId="0" applyFont="1" applyFill="1" applyBorder="1" applyAlignment="1" applyProtection="1">
      <alignment horizontal="center" vertical="center" wrapText="1"/>
    </xf>
    <xf numFmtId="0" fontId="20" fillId="3" borderId="47" xfId="0" applyFont="1" applyFill="1" applyBorder="1" applyAlignment="1" applyProtection="1">
      <alignment horizontal="center" vertical="center"/>
    </xf>
    <xf numFmtId="0" fontId="20" fillId="3" borderId="30" xfId="0" applyFont="1" applyFill="1" applyBorder="1" applyAlignment="1" applyProtection="1">
      <alignment horizontal="center" vertical="center"/>
    </xf>
    <xf numFmtId="0" fontId="20" fillId="3" borderId="72" xfId="0" applyFont="1" applyFill="1" applyBorder="1" applyAlignment="1" applyProtection="1">
      <alignment horizontal="center" vertical="center"/>
    </xf>
    <xf numFmtId="0" fontId="19" fillId="3" borderId="49" xfId="0" applyFont="1" applyFill="1" applyBorder="1" applyAlignment="1" applyProtection="1">
      <alignment horizontal="center" vertical="center" wrapText="1" shrinkToFit="1"/>
    </xf>
    <xf numFmtId="0" fontId="19" fillId="0" borderId="80" xfId="0" applyFont="1" applyBorder="1" applyAlignment="1" applyProtection="1">
      <alignment horizontal="left" vertical="center" shrinkToFit="1"/>
      <protection locked="0"/>
    </xf>
    <xf numFmtId="0" fontId="19" fillId="0" borderId="81" xfId="0" applyFont="1" applyBorder="1" applyAlignment="1" applyProtection="1">
      <alignment horizontal="left" vertical="center" shrinkToFit="1"/>
      <protection locked="0"/>
    </xf>
    <xf numFmtId="49" fontId="19" fillId="3" borderId="58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59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60" xfId="0" applyNumberFormat="1" applyFont="1" applyFill="1" applyBorder="1" applyAlignment="1" applyProtection="1">
      <alignment horizontal="center" vertical="center" shrinkToFit="1"/>
      <protection locked="0"/>
    </xf>
    <xf numFmtId="0" fontId="22" fillId="3" borderId="0" xfId="0" applyFont="1" applyFill="1" applyAlignment="1" applyProtection="1">
      <alignment horizontal="center" vertical="center"/>
      <protection locked="0"/>
    </xf>
    <xf numFmtId="176" fontId="19" fillId="3" borderId="0" xfId="0" applyNumberFormat="1" applyFont="1" applyFill="1" applyAlignment="1" applyProtection="1">
      <alignment horizontal="right" vertical="center"/>
      <protection locked="0"/>
    </xf>
    <xf numFmtId="0" fontId="21" fillId="3" borderId="50" xfId="0" applyFont="1" applyFill="1" applyBorder="1" applyAlignment="1" applyProtection="1">
      <alignment horizontal="center" vertical="center" shrinkToFit="1"/>
      <protection locked="0"/>
    </xf>
    <xf numFmtId="0" fontId="21" fillId="3" borderId="33" xfId="0" applyFont="1" applyFill="1" applyBorder="1" applyAlignment="1" applyProtection="1">
      <alignment horizontal="center" vertical="center" shrinkToFit="1"/>
      <protection locked="0"/>
    </xf>
    <xf numFmtId="0" fontId="21" fillId="3" borderId="39" xfId="0" applyFont="1" applyFill="1" applyBorder="1" applyAlignment="1" applyProtection="1">
      <alignment horizontal="center" vertical="center" shrinkToFit="1"/>
      <protection locked="0"/>
    </xf>
    <xf numFmtId="0" fontId="21" fillId="3" borderId="40" xfId="0" applyFont="1" applyFill="1" applyBorder="1" applyAlignment="1" applyProtection="1">
      <alignment horizontal="center" vertical="center" shrinkToFit="1"/>
      <protection locked="0"/>
    </xf>
    <xf numFmtId="0" fontId="20" fillId="3" borderId="29" xfId="0" applyFont="1" applyFill="1" applyBorder="1" applyAlignment="1" applyProtection="1">
      <alignment horizontal="center" vertical="center"/>
    </xf>
    <xf numFmtId="176" fontId="19" fillId="3" borderId="0" xfId="0" applyNumberFormat="1" applyFont="1" applyFill="1" applyAlignment="1" applyProtection="1">
      <alignment horizontal="right" vertical="center"/>
    </xf>
    <xf numFmtId="0" fontId="22" fillId="3" borderId="0" xfId="0" applyFont="1" applyFill="1" applyAlignment="1" applyProtection="1">
      <alignment horizontal="right" vertical="center"/>
    </xf>
    <xf numFmtId="0" fontId="22" fillId="3" borderId="0" xfId="0" applyFont="1" applyFill="1" applyAlignment="1" applyProtection="1">
      <alignment horizontal="left" vertical="center"/>
    </xf>
    <xf numFmtId="49" fontId="19" fillId="3" borderId="39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40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61" xfId="0" applyNumberFormat="1" applyFont="1" applyFill="1" applyBorder="1" applyAlignment="1" applyProtection="1">
      <alignment horizontal="center" vertical="center" shrinkToFit="1"/>
      <protection locked="0"/>
    </xf>
    <xf numFmtId="0" fontId="26" fillId="3" borderId="0" xfId="0" applyFont="1" applyFill="1" applyAlignment="1" applyProtection="1">
      <alignment horizontal="center" vertical="center" shrinkToFit="1"/>
    </xf>
    <xf numFmtId="0" fontId="21" fillId="3" borderId="39" xfId="0" applyNumberFormat="1" applyFont="1" applyFill="1" applyBorder="1" applyAlignment="1" applyProtection="1">
      <alignment horizontal="center" vertical="center" shrinkToFit="1"/>
      <protection locked="0"/>
    </xf>
    <xf numFmtId="0" fontId="21" fillId="3" borderId="40" xfId="0" applyNumberFormat="1" applyFont="1" applyFill="1" applyBorder="1" applyAlignment="1" applyProtection="1">
      <alignment horizontal="center" vertical="center" shrinkToFit="1"/>
      <protection locked="0"/>
    </xf>
    <xf numFmtId="0" fontId="21" fillId="3" borderId="41" xfId="0" applyNumberFormat="1" applyFont="1" applyFill="1" applyBorder="1" applyAlignment="1" applyProtection="1">
      <alignment horizontal="center" vertical="center" shrinkToFit="1"/>
      <protection locked="0"/>
    </xf>
    <xf numFmtId="0" fontId="22" fillId="3" borderId="43" xfId="0" applyFont="1" applyFill="1" applyBorder="1" applyAlignment="1" applyProtection="1">
      <alignment horizontal="center" vertical="center" shrinkToFit="1"/>
      <protection locked="0"/>
    </xf>
    <xf numFmtId="0" fontId="22" fillId="3" borderId="30" xfId="0" applyFont="1" applyFill="1" applyBorder="1" applyAlignment="1" applyProtection="1">
      <alignment horizontal="center" vertical="center" shrinkToFit="1"/>
      <protection locked="0"/>
    </xf>
    <xf numFmtId="0" fontId="22" fillId="3" borderId="44" xfId="0" applyFont="1" applyFill="1" applyBorder="1" applyAlignment="1" applyProtection="1">
      <alignment horizontal="center" vertical="center" shrinkToFit="1"/>
      <protection locked="0"/>
    </xf>
    <xf numFmtId="0" fontId="21" fillId="3" borderId="41" xfId="0" applyFont="1" applyFill="1" applyBorder="1" applyAlignment="1" applyProtection="1">
      <alignment horizontal="center" vertical="center" shrinkToFit="1"/>
      <protection locked="0"/>
    </xf>
    <xf numFmtId="0" fontId="19" fillId="3" borderId="62" xfId="0" applyFont="1" applyFill="1" applyBorder="1" applyAlignment="1" applyProtection="1">
      <alignment horizontal="center" vertical="center"/>
    </xf>
    <xf numFmtId="0" fontId="19" fillId="3" borderId="63" xfId="0" applyFont="1" applyFill="1" applyBorder="1" applyAlignment="1" applyProtection="1">
      <alignment horizontal="center" vertical="center"/>
    </xf>
    <xf numFmtId="0" fontId="19" fillId="3" borderId="64" xfId="0" applyFont="1" applyFill="1" applyBorder="1" applyAlignment="1" applyProtection="1">
      <alignment horizontal="center" vertical="center"/>
    </xf>
    <xf numFmtId="0" fontId="19" fillId="3" borderId="33" xfId="0" applyFont="1" applyFill="1" applyBorder="1" applyAlignment="1" applyProtection="1">
      <alignment horizontal="center" vertical="center" shrinkToFit="1"/>
    </xf>
    <xf numFmtId="0" fontId="19" fillId="3" borderId="68" xfId="0" applyFont="1" applyFill="1" applyBorder="1" applyAlignment="1" applyProtection="1">
      <alignment horizontal="center" vertical="center" shrinkToFit="1"/>
    </xf>
    <xf numFmtId="0" fontId="19" fillId="3" borderId="37" xfId="0" applyFont="1" applyFill="1" applyBorder="1" applyAlignment="1" applyProtection="1">
      <alignment horizontal="center" vertical="center" shrinkToFit="1"/>
      <protection locked="0"/>
    </xf>
    <xf numFmtId="0" fontId="19" fillId="3" borderId="38" xfId="0" applyFont="1" applyFill="1" applyBorder="1" applyAlignment="1" applyProtection="1">
      <alignment horizontal="center" vertical="center" shrinkToFit="1"/>
      <protection locked="0"/>
    </xf>
    <xf numFmtId="0" fontId="19" fillId="3" borderId="69" xfId="0" applyFont="1" applyFill="1" applyBorder="1" applyAlignment="1" applyProtection="1">
      <alignment horizontal="center" vertical="center" shrinkToFit="1"/>
      <protection locked="0"/>
    </xf>
    <xf numFmtId="0" fontId="19" fillId="3" borderId="73" xfId="0" applyFont="1" applyFill="1" applyBorder="1" applyAlignment="1" applyProtection="1">
      <alignment horizontal="center" vertical="center" shrinkToFit="1"/>
      <protection locked="0"/>
    </xf>
    <xf numFmtId="0" fontId="19" fillId="3" borderId="70" xfId="0" applyFont="1" applyFill="1" applyBorder="1" applyAlignment="1" applyProtection="1">
      <alignment horizontal="center" vertical="center" shrinkToFit="1"/>
      <protection locked="0"/>
    </xf>
    <xf numFmtId="0" fontId="19" fillId="3" borderId="74" xfId="0" applyFont="1" applyFill="1" applyBorder="1" applyAlignment="1" applyProtection="1">
      <alignment horizontal="center" vertical="center" shrinkToFit="1"/>
      <protection locked="0"/>
    </xf>
    <xf numFmtId="0" fontId="21" fillId="3" borderId="50" xfId="0" applyNumberFormat="1" applyFont="1" applyFill="1" applyBorder="1" applyAlignment="1" applyProtection="1">
      <alignment horizontal="center" vertical="center" shrinkToFit="1"/>
      <protection locked="0"/>
    </xf>
    <xf numFmtId="0" fontId="21" fillId="3" borderId="33" xfId="0" applyNumberFormat="1" applyFont="1" applyFill="1" applyBorder="1" applyAlignment="1" applyProtection="1">
      <alignment horizontal="center" vertical="center" shrinkToFit="1"/>
      <protection locked="0"/>
    </xf>
    <xf numFmtId="0" fontId="21" fillId="3" borderId="34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65" xfId="0" applyBorder="1" applyAlignment="1" applyProtection="1">
      <alignment horizontal="center" vertical="center"/>
    </xf>
    <xf numFmtId="0" fontId="0" fillId="0" borderId="66" xfId="0" applyBorder="1" applyAlignment="1" applyProtection="1">
      <alignment horizontal="center" vertical="center"/>
    </xf>
    <xf numFmtId="0" fontId="0" fillId="0" borderId="67" xfId="0" applyBorder="1" applyAlignment="1" applyProtection="1">
      <alignment horizontal="center" vertical="center"/>
    </xf>
    <xf numFmtId="0" fontId="19" fillId="3" borderId="29" xfId="0" applyFont="1" applyFill="1" applyBorder="1" applyAlignment="1" applyProtection="1">
      <alignment horizontal="center" vertical="center"/>
      <protection locked="0"/>
    </xf>
    <xf numFmtId="0" fontId="22" fillId="3" borderId="11" xfId="0" applyFont="1" applyFill="1" applyBorder="1" applyAlignment="1" applyProtection="1">
      <alignment horizontal="center" vertical="center"/>
    </xf>
    <xf numFmtId="0" fontId="22" fillId="3" borderId="0" xfId="0" applyFont="1" applyFill="1" applyBorder="1" applyAlignment="1" applyProtection="1">
      <alignment horizontal="center" vertical="center"/>
    </xf>
    <xf numFmtId="0" fontId="22" fillId="3" borderId="12" xfId="0" applyFont="1" applyFill="1" applyBorder="1" applyAlignment="1" applyProtection="1">
      <alignment horizontal="center" vertical="center"/>
    </xf>
    <xf numFmtId="0" fontId="19" fillId="3" borderId="56" xfId="0" applyFont="1" applyFill="1" applyBorder="1" applyAlignment="1" applyProtection="1">
      <alignment horizontal="center" vertical="center"/>
    </xf>
    <xf numFmtId="0" fontId="19" fillId="3" borderId="49" xfId="0" applyFont="1" applyFill="1" applyBorder="1" applyAlignment="1" applyProtection="1">
      <alignment horizontal="center" vertical="center" shrinkToFit="1"/>
      <protection locked="0"/>
    </xf>
    <xf numFmtId="0" fontId="19" fillId="3" borderId="66" xfId="0" applyFont="1" applyFill="1" applyBorder="1" applyAlignment="1" applyProtection="1">
      <alignment horizontal="center" vertical="center" shrinkToFit="1"/>
      <protection locked="0"/>
    </xf>
    <xf numFmtId="0" fontId="19" fillId="3" borderId="67" xfId="0" applyFont="1" applyFill="1" applyBorder="1" applyAlignment="1" applyProtection="1">
      <alignment horizontal="center" vertical="center" shrinkToFit="1"/>
      <protection locked="0"/>
    </xf>
    <xf numFmtId="0" fontId="21" fillId="3" borderId="39" xfId="0" applyFont="1" applyFill="1" applyBorder="1" applyAlignment="1" applyProtection="1">
      <alignment horizontal="center" vertical="center" shrinkToFit="1"/>
    </xf>
    <xf numFmtId="0" fontId="21" fillId="3" borderId="40" xfId="0" applyFont="1" applyFill="1" applyBorder="1" applyAlignment="1" applyProtection="1">
      <alignment horizontal="center" vertical="center" shrinkToFit="1"/>
    </xf>
    <xf numFmtId="0" fontId="22" fillId="3" borderId="0" xfId="0" applyFont="1" applyFill="1" applyBorder="1" applyAlignment="1" applyProtection="1">
      <alignment horizontal="right" vertical="center"/>
      <protection locked="0"/>
    </xf>
    <xf numFmtId="0" fontId="25" fillId="3" borderId="0" xfId="0" applyFont="1" applyFill="1" applyAlignment="1" applyProtection="1">
      <alignment horizontal="center" vertical="center" shrinkToFit="1"/>
    </xf>
    <xf numFmtId="0" fontId="22" fillId="3" borderId="15" xfId="0" applyFont="1" applyFill="1" applyBorder="1" applyAlignment="1" applyProtection="1">
      <alignment horizontal="center" vertical="center"/>
      <protection locked="0"/>
    </xf>
    <xf numFmtId="0" fontId="21" fillId="3" borderId="41" xfId="0" applyFont="1" applyFill="1" applyBorder="1" applyAlignment="1" applyProtection="1">
      <alignment horizontal="center" vertical="center" shrinkToFit="1"/>
    </xf>
    <xf numFmtId="49" fontId="19" fillId="3" borderId="75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29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76" xfId="0" applyNumberFormat="1" applyFont="1" applyFill="1" applyBorder="1" applyAlignment="1" applyProtection="1">
      <alignment horizontal="center" vertical="center" shrinkToFit="1"/>
      <protection locked="0"/>
    </xf>
    <xf numFmtId="0" fontId="21" fillId="3" borderId="30" xfId="0" applyFont="1" applyFill="1" applyBorder="1" applyAlignment="1" applyProtection="1">
      <alignment horizontal="center" vertical="center" shrinkToFit="1"/>
    </xf>
    <xf numFmtId="0" fontId="21" fillId="3" borderId="44" xfId="0" applyFont="1" applyFill="1" applyBorder="1" applyAlignment="1" applyProtection="1">
      <alignment horizontal="center" vertical="center" shrinkToFit="1"/>
    </xf>
    <xf numFmtId="49" fontId="19" fillId="3" borderId="37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71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38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69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0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73" xfId="0" applyNumberFormat="1" applyFont="1" applyFill="1" applyBorder="1" applyAlignment="1" applyProtection="1">
      <alignment horizontal="center" vertical="center" shrinkToFit="1"/>
      <protection locked="0"/>
    </xf>
    <xf numFmtId="0" fontId="22" fillId="3" borderId="43" xfId="0" applyFont="1" applyFill="1" applyBorder="1" applyAlignment="1" applyProtection="1">
      <alignment horizontal="center" vertical="center" shrinkToFit="1"/>
    </xf>
    <xf numFmtId="0" fontId="22" fillId="3" borderId="30" xfId="0" applyFont="1" applyFill="1" applyBorder="1" applyAlignment="1" applyProtection="1">
      <alignment horizontal="center" vertical="center" shrinkToFit="1"/>
    </xf>
    <xf numFmtId="176" fontId="19" fillId="3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3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176" fontId="19" fillId="3" borderId="0" xfId="0" applyNumberFormat="1" applyFont="1" applyFill="1" applyBorder="1" applyAlignment="1" applyProtection="1">
      <alignment horizontal="left" vertical="center"/>
      <protection locked="0"/>
    </xf>
    <xf numFmtId="176" fontId="19" fillId="3" borderId="12" xfId="0" applyNumberFormat="1" applyFont="1" applyFill="1" applyBorder="1" applyAlignment="1" applyProtection="1">
      <alignment horizontal="left" vertical="center"/>
      <protection locked="0"/>
    </xf>
    <xf numFmtId="177" fontId="14" fillId="0" borderId="23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177" fontId="15" fillId="0" borderId="15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177" fontId="13" fillId="0" borderId="13" xfId="0" applyNumberFormat="1" applyFont="1" applyBorder="1" applyAlignment="1">
      <alignment horizontal="center"/>
    </xf>
    <xf numFmtId="177" fontId="13" fillId="0" borderId="0" xfId="0" applyNumberFormat="1" applyFont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66676</xdr:colOff>
      <xdr:row>55</xdr:row>
      <xdr:rowOff>47625</xdr:rowOff>
    </xdr:from>
    <xdr:to>
      <xdr:col>12</xdr:col>
      <xdr:colOff>238126</xdr:colOff>
      <xdr:row>55</xdr:row>
      <xdr:rowOff>228600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0639426" y="10267950"/>
          <a:ext cx="171450" cy="180975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66676</xdr:colOff>
      <xdr:row>110</xdr:row>
      <xdr:rowOff>47625</xdr:rowOff>
    </xdr:from>
    <xdr:to>
      <xdr:col>12</xdr:col>
      <xdr:colOff>238126</xdr:colOff>
      <xdr:row>110</xdr:row>
      <xdr:rowOff>228600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0639426" y="20774025"/>
          <a:ext cx="171450" cy="180975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66676</xdr:colOff>
      <xdr:row>165</xdr:row>
      <xdr:rowOff>57150</xdr:rowOff>
    </xdr:from>
    <xdr:to>
      <xdr:col>12</xdr:col>
      <xdr:colOff>238126</xdr:colOff>
      <xdr:row>165</xdr:row>
      <xdr:rowOff>238125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10639426" y="31289625"/>
          <a:ext cx="171450" cy="180975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76201</xdr:colOff>
      <xdr:row>220</xdr:row>
      <xdr:rowOff>47625</xdr:rowOff>
    </xdr:from>
    <xdr:to>
      <xdr:col>12</xdr:col>
      <xdr:colOff>247651</xdr:colOff>
      <xdr:row>220</xdr:row>
      <xdr:rowOff>228600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10648951" y="41786175"/>
          <a:ext cx="171450" cy="180975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13</xdr:col>
      <xdr:colOff>0</xdr:colOff>
      <xdr:row>47</xdr:row>
      <xdr:rowOff>57150</xdr:rowOff>
    </xdr:from>
    <xdr:to>
      <xdr:col>13</xdr:col>
      <xdr:colOff>142875</xdr:colOff>
      <xdr:row>47</xdr:row>
      <xdr:rowOff>228600</xdr:rowOff>
    </xdr:to>
    <xdr:sp macro="" textlink="">
      <xdr:nvSpPr>
        <xdr:cNvPr id="20" name="円/楕円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12677775" y="8715375"/>
          <a:ext cx="152400" cy="17145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13</xdr:col>
      <xdr:colOff>0</xdr:colOff>
      <xdr:row>102</xdr:row>
      <xdr:rowOff>57150</xdr:rowOff>
    </xdr:from>
    <xdr:to>
      <xdr:col>13</xdr:col>
      <xdr:colOff>133350</xdr:colOff>
      <xdr:row>102</xdr:row>
      <xdr:rowOff>228600</xdr:rowOff>
    </xdr:to>
    <xdr:sp macro="" textlink="">
      <xdr:nvSpPr>
        <xdr:cNvPr id="10" name="円/楕円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2668250" y="19221450"/>
          <a:ext cx="152400" cy="17145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13</xdr:col>
      <xdr:colOff>0</xdr:colOff>
      <xdr:row>157</xdr:row>
      <xdr:rowOff>57150</xdr:rowOff>
    </xdr:from>
    <xdr:to>
      <xdr:col>13</xdr:col>
      <xdr:colOff>133350</xdr:colOff>
      <xdr:row>157</xdr:row>
      <xdr:rowOff>228600</xdr:rowOff>
    </xdr:to>
    <xdr:sp macro="" textlink="">
      <xdr:nvSpPr>
        <xdr:cNvPr id="11" name="円/楕円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2668250" y="29727525"/>
          <a:ext cx="152400" cy="17145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13</xdr:col>
      <xdr:colOff>0</xdr:colOff>
      <xdr:row>212</xdr:row>
      <xdr:rowOff>57150</xdr:rowOff>
    </xdr:from>
    <xdr:to>
      <xdr:col>13</xdr:col>
      <xdr:colOff>133350</xdr:colOff>
      <xdr:row>212</xdr:row>
      <xdr:rowOff>228600</xdr:rowOff>
    </xdr:to>
    <xdr:sp macro="" textlink="">
      <xdr:nvSpPr>
        <xdr:cNvPr id="13" name="円/楕円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2668250" y="40233600"/>
          <a:ext cx="152400" cy="17145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295274</xdr:colOff>
      <xdr:row>45</xdr:row>
      <xdr:rowOff>57150</xdr:rowOff>
    </xdr:from>
    <xdr:to>
      <xdr:col>14</xdr:col>
      <xdr:colOff>476249</xdr:colOff>
      <xdr:row>45</xdr:row>
      <xdr:rowOff>228600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477249" y="11791950"/>
          <a:ext cx="180975" cy="17145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95250</xdr:colOff>
      <xdr:row>53</xdr:row>
      <xdr:rowOff>47625</xdr:rowOff>
    </xdr:from>
    <xdr:to>
      <xdr:col>12</xdr:col>
      <xdr:colOff>266700</xdr:colOff>
      <xdr:row>53</xdr:row>
      <xdr:rowOff>228600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7848600" y="13344525"/>
          <a:ext cx="171450" cy="180975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14</xdr:col>
      <xdr:colOff>295274</xdr:colOff>
      <xdr:row>99</xdr:row>
      <xdr:rowOff>57150</xdr:rowOff>
    </xdr:from>
    <xdr:to>
      <xdr:col>14</xdr:col>
      <xdr:colOff>476249</xdr:colOff>
      <xdr:row>99</xdr:row>
      <xdr:rowOff>228600</xdr:rowOff>
    </xdr:to>
    <xdr:sp macro="" textlink="">
      <xdr:nvSpPr>
        <xdr:cNvPr id="11" name="円/楕円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8477249" y="25374600"/>
          <a:ext cx="180975" cy="17145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104775</xdr:colOff>
      <xdr:row>107</xdr:row>
      <xdr:rowOff>47625</xdr:rowOff>
    </xdr:from>
    <xdr:to>
      <xdr:col>12</xdr:col>
      <xdr:colOff>276225</xdr:colOff>
      <xdr:row>107</xdr:row>
      <xdr:rowOff>228600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7858125" y="26927175"/>
          <a:ext cx="171450" cy="180975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14</xdr:col>
      <xdr:colOff>295274</xdr:colOff>
      <xdr:row>18</xdr:row>
      <xdr:rowOff>57150</xdr:rowOff>
    </xdr:from>
    <xdr:to>
      <xdr:col>14</xdr:col>
      <xdr:colOff>476249</xdr:colOff>
      <xdr:row>18</xdr:row>
      <xdr:rowOff>228600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8762999" y="5000625"/>
          <a:ext cx="180975" cy="17145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104775</xdr:colOff>
      <xdr:row>26</xdr:row>
      <xdr:rowOff>47625</xdr:rowOff>
    </xdr:from>
    <xdr:to>
      <xdr:col>12</xdr:col>
      <xdr:colOff>276225</xdr:colOff>
      <xdr:row>26</xdr:row>
      <xdr:rowOff>228600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7858125" y="6553200"/>
          <a:ext cx="171450" cy="180975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14</xdr:col>
      <xdr:colOff>295274</xdr:colOff>
      <xdr:row>72</xdr:row>
      <xdr:rowOff>57150</xdr:rowOff>
    </xdr:from>
    <xdr:to>
      <xdr:col>14</xdr:col>
      <xdr:colOff>476249</xdr:colOff>
      <xdr:row>72</xdr:row>
      <xdr:rowOff>228600</xdr:rowOff>
    </xdr:to>
    <xdr:sp macro="" textlink="">
      <xdr:nvSpPr>
        <xdr:cNvPr id="9" name="円/楕円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8477249" y="18583275"/>
          <a:ext cx="180975" cy="17145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104775</xdr:colOff>
      <xdr:row>80</xdr:row>
      <xdr:rowOff>47625</xdr:rowOff>
    </xdr:from>
    <xdr:to>
      <xdr:col>12</xdr:col>
      <xdr:colOff>276225</xdr:colOff>
      <xdr:row>80</xdr:row>
      <xdr:rowOff>228600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7858125" y="20135850"/>
          <a:ext cx="171450" cy="180975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0</xdr:rowOff>
    </xdr:from>
    <xdr:to>
      <xdr:col>11</xdr:col>
      <xdr:colOff>542925</xdr:colOff>
      <xdr:row>25</xdr:row>
      <xdr:rowOff>133350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600825" y="171450"/>
          <a:ext cx="542925" cy="4248150"/>
        </a:xfrm>
        <a:prstGeom prst="rightBrace">
          <a:avLst>
            <a:gd name="adj1" fmla="val 5192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11</xdr:col>
      <xdr:colOff>571500</xdr:colOff>
      <xdr:row>8</xdr:row>
      <xdr:rowOff>104775</xdr:rowOff>
    </xdr:from>
    <xdr:to>
      <xdr:col>12</xdr:col>
      <xdr:colOff>361950</xdr:colOff>
      <xdr:row>18</xdr:row>
      <xdr:rowOff>28575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7172325" y="1476375"/>
          <a:ext cx="476250" cy="1638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square" rtlCol="0" anchor="ctr"/>
        <a:lstStyle/>
        <a:p>
          <a:pPr algn="ctr"/>
          <a:r>
            <a:rPr kumimoji="1" lang="ja-JP" altLang="en-US" sz="2000"/>
            <a:t>個人１枚目</a:t>
          </a:r>
        </a:p>
      </xdr:txBody>
    </xdr:sp>
    <xdr:clientData/>
  </xdr:twoCellAnchor>
  <xdr:twoCellAnchor>
    <xdr:from>
      <xdr:col>11</xdr:col>
      <xdr:colOff>0</xdr:colOff>
      <xdr:row>26</xdr:row>
      <xdr:rowOff>0</xdr:rowOff>
    </xdr:from>
    <xdr:to>
      <xdr:col>11</xdr:col>
      <xdr:colOff>542925</xdr:colOff>
      <xdr:row>50</xdr:row>
      <xdr:rowOff>133350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6600825" y="7029450"/>
          <a:ext cx="542925" cy="4248150"/>
        </a:xfrm>
        <a:prstGeom prst="rightBrace">
          <a:avLst>
            <a:gd name="adj1" fmla="val 5192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11</xdr:col>
      <xdr:colOff>571500</xdr:colOff>
      <xdr:row>33</xdr:row>
      <xdr:rowOff>104775</xdr:rowOff>
    </xdr:from>
    <xdr:to>
      <xdr:col>12</xdr:col>
      <xdr:colOff>361950</xdr:colOff>
      <xdr:row>43</xdr:row>
      <xdr:rowOff>28575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7172325" y="8334375"/>
          <a:ext cx="476250" cy="1638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square" rtlCol="0" anchor="ctr"/>
        <a:lstStyle/>
        <a:p>
          <a:pPr algn="ctr"/>
          <a:r>
            <a:rPr kumimoji="1" lang="ja-JP" altLang="en-US" sz="2000"/>
            <a:t>個人２枚目</a:t>
          </a:r>
        </a:p>
      </xdr:txBody>
    </xdr:sp>
    <xdr:clientData/>
  </xdr:twoCellAnchor>
  <xdr:twoCellAnchor>
    <xdr:from>
      <xdr:col>11</xdr:col>
      <xdr:colOff>0</xdr:colOff>
      <xdr:row>51</xdr:row>
      <xdr:rowOff>0</xdr:rowOff>
    </xdr:from>
    <xdr:to>
      <xdr:col>11</xdr:col>
      <xdr:colOff>542925</xdr:colOff>
      <xdr:row>75</xdr:row>
      <xdr:rowOff>133350</xdr:rowOff>
    </xdr:to>
    <xdr:sp macro="" textlink="">
      <xdr:nvSpPr>
        <xdr:cNvPr id="6" name="右中かっこ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6600825" y="13887450"/>
          <a:ext cx="542925" cy="4248150"/>
        </a:xfrm>
        <a:prstGeom prst="rightBrace">
          <a:avLst>
            <a:gd name="adj1" fmla="val 5192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11</xdr:col>
      <xdr:colOff>571500</xdr:colOff>
      <xdr:row>58</xdr:row>
      <xdr:rowOff>104775</xdr:rowOff>
    </xdr:from>
    <xdr:to>
      <xdr:col>12</xdr:col>
      <xdr:colOff>361950</xdr:colOff>
      <xdr:row>68</xdr:row>
      <xdr:rowOff>28575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7172325" y="15192375"/>
          <a:ext cx="476250" cy="1638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square" rtlCol="0" anchor="ctr"/>
        <a:lstStyle/>
        <a:p>
          <a:pPr algn="ctr"/>
          <a:r>
            <a:rPr kumimoji="1" lang="ja-JP" altLang="en-US" sz="2000"/>
            <a:t>個人３枚目</a:t>
          </a:r>
        </a:p>
      </xdr:txBody>
    </xdr:sp>
    <xdr:clientData/>
  </xdr:twoCellAnchor>
  <xdr:twoCellAnchor>
    <xdr:from>
      <xdr:col>11</xdr:col>
      <xdr:colOff>0</xdr:colOff>
      <xdr:row>76</xdr:row>
      <xdr:rowOff>0</xdr:rowOff>
    </xdr:from>
    <xdr:to>
      <xdr:col>11</xdr:col>
      <xdr:colOff>542925</xdr:colOff>
      <xdr:row>100</xdr:row>
      <xdr:rowOff>133350</xdr:rowOff>
    </xdr:to>
    <xdr:sp macro="" textlink="">
      <xdr:nvSpPr>
        <xdr:cNvPr id="8" name="右中かっこ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6600825" y="20745450"/>
          <a:ext cx="542925" cy="4248150"/>
        </a:xfrm>
        <a:prstGeom prst="rightBrace">
          <a:avLst>
            <a:gd name="adj1" fmla="val 5192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11</xdr:col>
      <xdr:colOff>571500</xdr:colOff>
      <xdr:row>83</xdr:row>
      <xdr:rowOff>104775</xdr:rowOff>
    </xdr:from>
    <xdr:to>
      <xdr:col>12</xdr:col>
      <xdr:colOff>361950</xdr:colOff>
      <xdr:row>93</xdr:row>
      <xdr:rowOff>28575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/>
      </xdr:nvSpPr>
      <xdr:spPr>
        <a:xfrm>
          <a:off x="7172325" y="22050375"/>
          <a:ext cx="476250" cy="1638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square" rtlCol="0" anchor="ctr"/>
        <a:lstStyle/>
        <a:p>
          <a:pPr algn="ctr"/>
          <a:r>
            <a:rPr kumimoji="1" lang="ja-JP" altLang="en-US" sz="2000"/>
            <a:t>個人４枚目</a:t>
          </a:r>
        </a:p>
      </xdr:txBody>
    </xdr:sp>
    <xdr:clientData/>
  </xdr:twoCellAnchor>
  <xdr:twoCellAnchor>
    <xdr:from>
      <xdr:col>11</xdr:col>
      <xdr:colOff>0</xdr:colOff>
      <xdr:row>101</xdr:row>
      <xdr:rowOff>0</xdr:rowOff>
    </xdr:from>
    <xdr:to>
      <xdr:col>11</xdr:col>
      <xdr:colOff>542925</xdr:colOff>
      <xdr:row>112</xdr:row>
      <xdr:rowOff>161925</xdr:rowOff>
    </xdr:to>
    <xdr:sp macro="" textlink="">
      <xdr:nvSpPr>
        <xdr:cNvPr id="10" name="右中かっこ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>
        <a:xfrm>
          <a:off x="9620250" y="17316450"/>
          <a:ext cx="542925" cy="2047875"/>
        </a:xfrm>
        <a:prstGeom prst="rightBrace">
          <a:avLst>
            <a:gd name="adj1" fmla="val 5192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11</xdr:col>
      <xdr:colOff>571500</xdr:colOff>
      <xdr:row>101</xdr:row>
      <xdr:rowOff>85725</xdr:rowOff>
    </xdr:from>
    <xdr:to>
      <xdr:col>12</xdr:col>
      <xdr:colOff>361950</xdr:colOff>
      <xdr:row>112</xdr:row>
      <xdr:rowOff>76200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/>
      </xdr:nvSpPr>
      <xdr:spPr>
        <a:xfrm>
          <a:off x="10191750" y="17402175"/>
          <a:ext cx="476250" cy="1876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square" rtlCol="0" anchor="ctr"/>
        <a:lstStyle/>
        <a:p>
          <a:pPr algn="ctr"/>
          <a:r>
            <a:rPr kumimoji="1" lang="ja-JP" altLang="en-US" sz="2000"/>
            <a:t>リレー１枚目</a:t>
          </a:r>
        </a:p>
      </xdr:txBody>
    </xdr:sp>
    <xdr:clientData/>
  </xdr:twoCellAnchor>
  <xdr:twoCellAnchor>
    <xdr:from>
      <xdr:col>11</xdr:col>
      <xdr:colOff>0</xdr:colOff>
      <xdr:row>113</xdr:row>
      <xdr:rowOff>9525</xdr:rowOff>
    </xdr:from>
    <xdr:to>
      <xdr:col>11</xdr:col>
      <xdr:colOff>542925</xdr:colOff>
      <xdr:row>125</xdr:row>
      <xdr:rowOff>0</xdr:rowOff>
    </xdr:to>
    <xdr:sp macro="" textlink="">
      <xdr:nvSpPr>
        <xdr:cNvPr id="14" name="右中かっこ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9620250" y="19383375"/>
          <a:ext cx="542925" cy="2047875"/>
        </a:xfrm>
        <a:prstGeom prst="rightBrace">
          <a:avLst>
            <a:gd name="adj1" fmla="val 5192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11</xdr:col>
      <xdr:colOff>571500</xdr:colOff>
      <xdr:row>113</xdr:row>
      <xdr:rowOff>95250</xdr:rowOff>
    </xdr:from>
    <xdr:to>
      <xdr:col>12</xdr:col>
      <xdr:colOff>361950</xdr:colOff>
      <xdr:row>124</xdr:row>
      <xdr:rowOff>85725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/>
      </xdr:nvSpPr>
      <xdr:spPr>
        <a:xfrm>
          <a:off x="10191750" y="19469100"/>
          <a:ext cx="476250" cy="1876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square" rtlCol="0" anchor="ctr"/>
        <a:lstStyle/>
        <a:p>
          <a:pPr algn="ctr"/>
          <a:r>
            <a:rPr kumimoji="1" lang="ja-JP" altLang="en-US" sz="2000"/>
            <a:t>リレー２枚目</a:t>
          </a:r>
        </a:p>
      </xdr:txBody>
    </xdr:sp>
    <xdr:clientData/>
  </xdr:twoCellAnchor>
  <xdr:twoCellAnchor>
    <xdr:from>
      <xdr:col>11</xdr:col>
      <xdr:colOff>0</xdr:colOff>
      <xdr:row>125</xdr:row>
      <xdr:rowOff>9525</xdr:rowOff>
    </xdr:from>
    <xdr:to>
      <xdr:col>11</xdr:col>
      <xdr:colOff>542925</xdr:colOff>
      <xdr:row>137</xdr:row>
      <xdr:rowOff>0</xdr:rowOff>
    </xdr:to>
    <xdr:sp macro="" textlink="">
      <xdr:nvSpPr>
        <xdr:cNvPr id="16" name="右中かっこ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9620250" y="21440775"/>
          <a:ext cx="542925" cy="2047875"/>
        </a:xfrm>
        <a:prstGeom prst="rightBrace">
          <a:avLst>
            <a:gd name="adj1" fmla="val 5192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11</xdr:col>
      <xdr:colOff>571500</xdr:colOff>
      <xdr:row>125</xdr:row>
      <xdr:rowOff>95250</xdr:rowOff>
    </xdr:from>
    <xdr:to>
      <xdr:col>12</xdr:col>
      <xdr:colOff>361950</xdr:colOff>
      <xdr:row>136</xdr:row>
      <xdr:rowOff>85725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/>
      </xdr:nvSpPr>
      <xdr:spPr>
        <a:xfrm>
          <a:off x="10191750" y="21526500"/>
          <a:ext cx="476250" cy="1876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square" rtlCol="0" anchor="ctr"/>
        <a:lstStyle/>
        <a:p>
          <a:pPr algn="ctr"/>
          <a:r>
            <a:rPr kumimoji="1" lang="ja-JP" altLang="en-US" sz="2000"/>
            <a:t>リレー３枚目</a:t>
          </a:r>
        </a:p>
      </xdr:txBody>
    </xdr:sp>
    <xdr:clientData/>
  </xdr:twoCellAnchor>
  <xdr:twoCellAnchor>
    <xdr:from>
      <xdr:col>11</xdr:col>
      <xdr:colOff>0</xdr:colOff>
      <xdr:row>137</xdr:row>
      <xdr:rowOff>9525</xdr:rowOff>
    </xdr:from>
    <xdr:to>
      <xdr:col>11</xdr:col>
      <xdr:colOff>542925</xdr:colOff>
      <xdr:row>149</xdr:row>
      <xdr:rowOff>0</xdr:rowOff>
    </xdr:to>
    <xdr:sp macro="" textlink="">
      <xdr:nvSpPr>
        <xdr:cNvPr id="18" name="右中かっこ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/>
      </xdr:nvSpPr>
      <xdr:spPr>
        <a:xfrm>
          <a:off x="9620250" y="23498175"/>
          <a:ext cx="542925" cy="2047875"/>
        </a:xfrm>
        <a:prstGeom prst="rightBrace">
          <a:avLst>
            <a:gd name="adj1" fmla="val 5192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11</xdr:col>
      <xdr:colOff>571500</xdr:colOff>
      <xdr:row>137</xdr:row>
      <xdr:rowOff>95250</xdr:rowOff>
    </xdr:from>
    <xdr:to>
      <xdr:col>12</xdr:col>
      <xdr:colOff>361950</xdr:colOff>
      <xdr:row>148</xdr:row>
      <xdr:rowOff>85725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/>
      </xdr:nvSpPr>
      <xdr:spPr>
        <a:xfrm>
          <a:off x="10191750" y="23583900"/>
          <a:ext cx="476250" cy="1876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square" rtlCol="0" anchor="ctr"/>
        <a:lstStyle/>
        <a:p>
          <a:pPr algn="ctr"/>
          <a:r>
            <a:rPr kumimoji="1" lang="ja-JP" altLang="en-US" sz="2000"/>
            <a:t>リレー４枚目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rtlCol="0" anchor="ctr"/>
      <a:lstStyle>
        <a:defPPr algn="ctr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K557"/>
  <sheetViews>
    <sheetView tabSelected="1" view="pageBreakPreview" zoomScale="84" zoomScaleNormal="80" zoomScaleSheetLayoutView="84" workbookViewId="0">
      <selection activeCell="C212" sqref="C212"/>
    </sheetView>
  </sheetViews>
  <sheetFormatPr defaultColWidth="3.625" defaultRowHeight="13.5" x14ac:dyDescent="0.15"/>
  <cols>
    <col min="1" max="1" width="4.625" style="68" bestFit="1" customWidth="1"/>
    <col min="2" max="2" width="10.625" style="68" customWidth="1"/>
    <col min="3" max="3" width="17.625" style="68" customWidth="1"/>
    <col min="4" max="4" width="17" style="68" customWidth="1"/>
    <col min="5" max="6" width="5.625" style="68" customWidth="1"/>
    <col min="7" max="7" width="13.125" style="68" customWidth="1"/>
    <col min="8" max="8" width="10.75" style="68" customWidth="1"/>
    <col min="9" max="13" width="4.625" style="68" customWidth="1"/>
    <col min="14" max="14" width="17.75" style="68" customWidth="1"/>
    <col min="15" max="17" width="3.625" style="68"/>
    <col min="18" max="18" width="10.5" style="19" bestFit="1" customWidth="1"/>
    <col min="19" max="19" width="29" style="20" customWidth="1"/>
    <col min="20" max="23" width="11.625" style="19" bestFit="1" customWidth="1"/>
    <col min="24" max="24" width="15" style="19" bestFit="1" customWidth="1"/>
    <col min="25" max="25" width="7" style="19" customWidth="1"/>
    <col min="26" max="26" width="19.375" style="19" bestFit="1" customWidth="1"/>
    <col min="27" max="27" width="12.25" style="19" customWidth="1"/>
    <col min="28" max="28" width="6.5" style="19" bestFit="1" customWidth="1"/>
    <col min="29" max="29" width="7.5" style="19" bestFit="1" customWidth="1"/>
    <col min="30" max="30" width="4.375" style="19" customWidth="1"/>
    <col min="31" max="31" width="6.75" style="19" customWidth="1"/>
    <col min="32" max="32" width="12" style="19" customWidth="1"/>
    <col min="33" max="33" width="7.5" style="69" bestFit="1" customWidth="1"/>
    <col min="34" max="34" width="6.25" style="69" customWidth="1"/>
    <col min="35" max="35" width="13.875" style="70" bestFit="1" customWidth="1"/>
    <col min="36" max="37" width="6.25" style="71" customWidth="1"/>
    <col min="38" max="16384" width="3.625" style="68"/>
  </cols>
  <sheetData>
    <row r="2" spans="1:35" ht="28.5" customHeight="1" x14ac:dyDescent="0.15">
      <c r="A2" s="205" t="s">
        <v>1434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</row>
    <row r="3" spans="1:35" ht="7.5" customHeight="1" x14ac:dyDescent="0.15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</row>
    <row r="4" spans="1:35" ht="22.5" customHeight="1" thickBot="1" x14ac:dyDescent="0.2">
      <c r="A4" s="221" t="s">
        <v>0</v>
      </c>
      <c r="B4" s="222"/>
      <c r="C4" s="232"/>
      <c r="D4" s="233"/>
      <c r="E4" s="233"/>
      <c r="F4" s="233"/>
      <c r="G4" s="233"/>
      <c r="H4" s="233"/>
      <c r="I4" s="221" t="s">
        <v>12</v>
      </c>
      <c r="J4" s="222"/>
      <c r="K4" s="222"/>
      <c r="L4" s="222"/>
      <c r="M4" s="223"/>
      <c r="N4" s="168"/>
      <c r="Y4" s="214" t="s">
        <v>496</v>
      </c>
      <c r="Z4" s="215"/>
      <c r="AA4" s="73" t="s">
        <v>497</v>
      </c>
      <c r="AB4" s="73" t="s">
        <v>504</v>
      </c>
      <c r="AC4" s="74" t="s">
        <v>499</v>
      </c>
      <c r="AD4" s="75"/>
    </row>
    <row r="5" spans="1:35" ht="22.5" customHeight="1" thickTop="1" x14ac:dyDescent="0.15">
      <c r="A5" s="188" t="s">
        <v>1203</v>
      </c>
      <c r="B5" s="189"/>
      <c r="C5" s="234"/>
      <c r="D5" s="235"/>
      <c r="E5" s="235"/>
      <c r="F5" s="235"/>
      <c r="G5" s="235"/>
      <c r="H5" s="235"/>
      <c r="I5" s="188" t="s">
        <v>16</v>
      </c>
      <c r="J5" s="219"/>
      <c r="K5" s="219"/>
      <c r="L5" s="219"/>
      <c r="M5" s="220"/>
      <c r="N5" s="169"/>
      <c r="Y5" s="217">
        <f>C4</f>
        <v>0</v>
      </c>
      <c r="Z5" s="218"/>
      <c r="AA5" s="136" t="s">
        <v>30</v>
      </c>
      <c r="AB5" s="136" t="e">
        <f>VLOOKUP(AA5,B263:D611,3,FALSE)</f>
        <v>#N/A</v>
      </c>
      <c r="AC5" s="137" t="str">
        <f>VLOOKUP(AA5,'(所属・作業用)'!A:C,3,FALSE)</f>
        <v>060004</v>
      </c>
      <c r="AD5" s="75"/>
    </row>
    <row r="6" spans="1:35" ht="17.25" customHeight="1" x14ac:dyDescent="0.15">
      <c r="A6" s="201"/>
      <c r="B6" s="203" t="s">
        <v>1</v>
      </c>
      <c r="C6" s="203" t="s">
        <v>2</v>
      </c>
      <c r="D6" s="203"/>
      <c r="E6" s="203" t="s">
        <v>3</v>
      </c>
      <c r="F6" s="203" t="s">
        <v>4</v>
      </c>
      <c r="G6" s="197" t="s">
        <v>1309</v>
      </c>
      <c r="H6" s="198"/>
      <c r="I6" s="224" t="s">
        <v>9</v>
      </c>
      <c r="J6" s="203"/>
      <c r="K6" s="203"/>
      <c r="L6" s="203"/>
      <c r="M6" s="203"/>
      <c r="N6" s="190" t="s">
        <v>6</v>
      </c>
    </row>
    <row r="7" spans="1:35" ht="17.25" customHeight="1" thickBot="1" x14ac:dyDescent="0.2">
      <c r="A7" s="202"/>
      <c r="B7" s="204"/>
      <c r="C7" s="153" t="s">
        <v>11</v>
      </c>
      <c r="D7" s="153" t="s">
        <v>10</v>
      </c>
      <c r="E7" s="204"/>
      <c r="F7" s="204"/>
      <c r="G7" s="199"/>
      <c r="H7" s="200"/>
      <c r="I7" s="204"/>
      <c r="J7" s="204"/>
      <c r="K7" s="204"/>
      <c r="L7" s="204"/>
      <c r="M7" s="204"/>
      <c r="N7" s="191"/>
      <c r="R7" s="17" t="s">
        <v>18</v>
      </c>
      <c r="S7" s="18" t="s">
        <v>1271</v>
      </c>
      <c r="T7" s="17" t="s">
        <v>1272</v>
      </c>
      <c r="U7" s="17" t="s">
        <v>1273</v>
      </c>
      <c r="V7" s="17" t="s">
        <v>1274</v>
      </c>
      <c r="W7" s="17" t="s">
        <v>1275</v>
      </c>
      <c r="X7" s="17" t="s">
        <v>20</v>
      </c>
      <c r="Y7" s="17" t="s">
        <v>21</v>
      </c>
      <c r="Z7" s="17" t="s">
        <v>22</v>
      </c>
      <c r="AA7" s="17" t="s">
        <v>23</v>
      </c>
      <c r="AB7" s="17" t="s">
        <v>495</v>
      </c>
      <c r="AC7" s="17" t="s">
        <v>24</v>
      </c>
      <c r="AD7" s="17" t="s">
        <v>1118</v>
      </c>
      <c r="AE7" s="17" t="s">
        <v>500</v>
      </c>
      <c r="AF7" s="17" t="s">
        <v>1100</v>
      </c>
      <c r="AG7" s="69" t="s">
        <v>917</v>
      </c>
      <c r="AI7" s="70" t="s">
        <v>1102</v>
      </c>
    </row>
    <row r="8" spans="1:35" ht="22.5" customHeight="1" thickTop="1" x14ac:dyDescent="0.15">
      <c r="A8" s="94">
        <v>1</v>
      </c>
      <c r="B8" s="10"/>
      <c r="C8" s="10"/>
      <c r="D8" s="10"/>
      <c r="E8" s="10"/>
      <c r="F8" s="10"/>
      <c r="G8" s="207"/>
      <c r="H8" s="208"/>
      <c r="I8" s="227"/>
      <c r="J8" s="228"/>
      <c r="K8" s="228"/>
      <c r="L8" s="228"/>
      <c r="M8" s="229"/>
      <c r="N8" s="11"/>
      <c r="R8" s="4" t="str">
        <f>IF(ISBLANK(B8),"",VLOOKUP(CONCATENATE($AB$5,F8),$R$263:$S$272,2,FALSE)+B8*100)</f>
        <v/>
      </c>
      <c r="S8" s="22" t="str">
        <f t="shared" ref="S8:S47" si="0">IF(ISBLANK(G8),"",G8)</f>
        <v/>
      </c>
      <c r="T8" s="3" t="str">
        <f>IF($S8="","",VLOOKUP($S8,'(種目・作業用)'!$A$2:$D$11,2,FALSE))</f>
        <v/>
      </c>
      <c r="U8" s="3" t="str">
        <f>IF($S8="","",VLOOKUP($S8,'(種目・作業用)'!$A$2:$D$11,3,FALSE))</f>
        <v/>
      </c>
      <c r="V8" s="3" t="str">
        <f>IF($S8="","",VLOOKUP($S8,'(種目・作業用)'!$A$2:$D$11,4,FALSE))</f>
        <v/>
      </c>
      <c r="W8" s="142" t="str">
        <f t="shared" ref="W8:W47" si="1">IF(I8="","",I8)</f>
        <v/>
      </c>
      <c r="X8" s="4" t="str">
        <f>IF(W8="000",V8,CONCATENATE(V8," ",W8))</f>
        <v xml:space="preserve"> </v>
      </c>
      <c r="Y8" s="4" t="str">
        <f t="shared" ref="Y8:Y47" si="2">IF(ISBLANK(B8),"",B8)</f>
        <v/>
      </c>
      <c r="Z8" s="4" t="str">
        <f t="shared" ref="Z8:Z47" si="3">IF(ISNUMBER(Y8),IF(ISBLANK(E8),AI8,CONCATENATE(AI8,"(",E8,")")),"")</f>
        <v/>
      </c>
      <c r="AA8" s="4" t="str">
        <f t="shared" ref="AA8:AA47" si="4">IF(ISNUMBER(Y8),D8,"")</f>
        <v/>
      </c>
      <c r="AB8" s="5" t="str">
        <f>IF(ISNUMBER(Y8),VLOOKUP(AG8,$AG$262:$AH$309,2,FALSE),"")</f>
        <v/>
      </c>
      <c r="AC8" s="4" t="str">
        <f>IF(ISNUMBER(Y8),$AC$5,"")</f>
        <v/>
      </c>
      <c r="AD8" s="4" t="str">
        <f t="shared" ref="AD8:AD47" si="5">IF(ISBLANK(F8),"",IF(F8="男",1,2))</f>
        <v/>
      </c>
      <c r="AE8" s="4"/>
      <c r="AF8" s="4" t="str">
        <f>IF(ISNUMBER(Y8),$AA$5,"")</f>
        <v/>
      </c>
      <c r="AG8" s="77" t="e">
        <f>VLOOKUP($AA$5,$B$263:$D$611,2,FALSE)</f>
        <v>#N/A</v>
      </c>
      <c r="AI8" s="70" t="str">
        <f t="shared" ref="AI8:AI47" si="6">IF(LEN(C8)&gt;6,SUBSTITUTE(C8,"　",""),IF(LEN(C8)=6,C8,IF(LEN(C8)=5,CONCATENATE(C8,"　"),IF(LEN(C8)=4,CONCATENATE(SUBSTITUTE(C8,"　","　　"),"　"),CONCATENATE(SUBSTITUTE(C8,"　","　　　"),"　")))))</f>
        <v>　</v>
      </c>
    </row>
    <row r="9" spans="1:35" ht="22.5" customHeight="1" x14ac:dyDescent="0.15">
      <c r="A9" s="95">
        <v>2</v>
      </c>
      <c r="B9" s="12"/>
      <c r="C9" s="12"/>
      <c r="D9" s="12"/>
      <c r="E9" s="10"/>
      <c r="F9" s="12"/>
      <c r="G9" s="209"/>
      <c r="H9" s="210"/>
      <c r="I9" s="185"/>
      <c r="J9" s="186"/>
      <c r="K9" s="186"/>
      <c r="L9" s="186"/>
      <c r="M9" s="187"/>
      <c r="N9" s="13"/>
      <c r="R9" s="4" t="str">
        <f>IF(ISBLANK(B9),"",VLOOKUP(CONCATENATE($AB$5,F9),$R$263:$S$272,2,FALSE)+B9*100)</f>
        <v/>
      </c>
      <c r="S9" s="22" t="str">
        <f t="shared" si="0"/>
        <v/>
      </c>
      <c r="T9" s="3" t="str">
        <f>IF($S9="","",VLOOKUP($S9,'(種目・作業用)'!$A$2:$D$11,2,FALSE))</f>
        <v/>
      </c>
      <c r="U9" s="3" t="str">
        <f>IF($S9="","",VLOOKUP($S9,'(種目・作業用)'!$A$2:$D$11,3,FALSE))</f>
        <v/>
      </c>
      <c r="V9" s="3" t="str">
        <f>IF($S9="","",VLOOKUP($S9,'(種目・作業用)'!$A$2:$D$11,4,FALSE))</f>
        <v/>
      </c>
      <c r="W9" s="142" t="str">
        <f t="shared" si="1"/>
        <v/>
      </c>
      <c r="X9" s="4" t="str">
        <f t="shared" ref="X9:X102" si="7">IF(W9="000",V9,CONCATENATE(V9," ",W9))</f>
        <v xml:space="preserve"> </v>
      </c>
      <c r="Y9" s="4" t="str">
        <f t="shared" si="2"/>
        <v/>
      </c>
      <c r="Z9" s="4" t="str">
        <f t="shared" si="3"/>
        <v/>
      </c>
      <c r="AA9" s="4" t="str">
        <f t="shared" si="4"/>
        <v/>
      </c>
      <c r="AB9" s="5" t="str">
        <f>IF(ISNUMBER(Y9),VLOOKUP(AG9,$AG$262:$AH$309,2,FALSE),"")</f>
        <v/>
      </c>
      <c r="AC9" s="4" t="str">
        <f t="shared" ref="AC9:AC47" si="8">IF(ISNUMBER(Y9),$AC$5,"")</f>
        <v/>
      </c>
      <c r="AD9" s="4" t="str">
        <f t="shared" si="5"/>
        <v/>
      </c>
      <c r="AE9" s="4"/>
      <c r="AF9" s="4" t="str">
        <f t="shared" ref="AF9:AF47" si="9">IF(ISNUMBER(Y9),$AA$5,"")</f>
        <v/>
      </c>
      <c r="AG9" s="77" t="e">
        <f>VLOOKUP($AA$5,$B$263:$D$611,2,FALSE)</f>
        <v>#N/A</v>
      </c>
      <c r="AI9" s="70" t="str">
        <f t="shared" si="6"/>
        <v>　</v>
      </c>
    </row>
    <row r="10" spans="1:35" ht="22.5" customHeight="1" x14ac:dyDescent="0.15">
      <c r="A10" s="95">
        <v>3</v>
      </c>
      <c r="B10" s="12"/>
      <c r="C10" s="12"/>
      <c r="D10" s="12"/>
      <c r="E10" s="10"/>
      <c r="F10" s="12"/>
      <c r="G10" s="209"/>
      <c r="H10" s="210"/>
      <c r="I10" s="185"/>
      <c r="J10" s="186"/>
      <c r="K10" s="186"/>
      <c r="L10" s="186"/>
      <c r="M10" s="187"/>
      <c r="N10" s="13"/>
      <c r="R10" s="4" t="str">
        <f>IF(ISBLANK(B10),"",VLOOKUP(CONCATENATE($AB$5,F10),$R$263:$S$272,2,FALSE)+B10*100)</f>
        <v/>
      </c>
      <c r="S10" s="22" t="str">
        <f t="shared" si="0"/>
        <v/>
      </c>
      <c r="T10" s="3" t="str">
        <f>IF($S10="","",VLOOKUP($S10,'(種目・作業用)'!$A$2:$D$11,2,FALSE))</f>
        <v/>
      </c>
      <c r="U10" s="3" t="str">
        <f>IF($S10="","",VLOOKUP($S10,'(種目・作業用)'!$A$2:$D$11,3,FALSE))</f>
        <v/>
      </c>
      <c r="V10" s="3" t="str">
        <f>IF($S10="","",VLOOKUP($S10,'(種目・作業用)'!$A$2:$D$11,4,FALSE))</f>
        <v/>
      </c>
      <c r="W10" s="142" t="str">
        <f t="shared" si="1"/>
        <v/>
      </c>
      <c r="X10" s="4" t="str">
        <f t="shared" si="7"/>
        <v xml:space="preserve"> </v>
      </c>
      <c r="Y10" s="4" t="str">
        <f t="shared" si="2"/>
        <v/>
      </c>
      <c r="Z10" s="4" t="str">
        <f t="shared" si="3"/>
        <v/>
      </c>
      <c r="AA10" s="4" t="str">
        <f t="shared" si="4"/>
        <v/>
      </c>
      <c r="AB10" s="5" t="str">
        <f>IF(ISNUMBER(Y10),VLOOKUP(AG10,$AG$262:$AH$309,2,FALSE),"")</f>
        <v/>
      </c>
      <c r="AC10" s="4" t="str">
        <f t="shared" si="8"/>
        <v/>
      </c>
      <c r="AD10" s="4" t="str">
        <f t="shared" si="5"/>
        <v/>
      </c>
      <c r="AE10" s="4"/>
      <c r="AF10" s="4" t="str">
        <f t="shared" si="9"/>
        <v/>
      </c>
      <c r="AG10" s="77" t="e">
        <f>VLOOKUP($AA$5,$B$263:$D$611,2,FALSE)</f>
        <v>#N/A</v>
      </c>
      <c r="AI10" s="70" t="str">
        <f t="shared" si="6"/>
        <v>　</v>
      </c>
    </row>
    <row r="11" spans="1:35" ht="22.5" customHeight="1" x14ac:dyDescent="0.15">
      <c r="A11" s="95">
        <v>4</v>
      </c>
      <c r="B11" s="12"/>
      <c r="C11" s="12"/>
      <c r="D11" s="12"/>
      <c r="E11" s="10"/>
      <c r="F11" s="12"/>
      <c r="G11" s="209"/>
      <c r="H11" s="210"/>
      <c r="I11" s="185"/>
      <c r="J11" s="186"/>
      <c r="K11" s="186"/>
      <c r="L11" s="186"/>
      <c r="M11" s="187"/>
      <c r="N11" s="13"/>
      <c r="R11" s="4" t="str">
        <f>IF(ISBLANK(B11),"",VLOOKUP(CONCATENATE($AB$5,F11),$R$263:$S$272,2,FALSE)+B11*100)</f>
        <v/>
      </c>
      <c r="S11" s="22" t="str">
        <f t="shared" si="0"/>
        <v/>
      </c>
      <c r="T11" s="3" t="str">
        <f>IF($S11="","",VLOOKUP($S11,'(種目・作業用)'!$A$2:$D$11,2,FALSE))</f>
        <v/>
      </c>
      <c r="U11" s="3" t="str">
        <f>IF($S11="","",VLOOKUP($S11,'(種目・作業用)'!$A$2:$D$11,3,FALSE))</f>
        <v/>
      </c>
      <c r="V11" s="3" t="str">
        <f>IF($S11="","",VLOOKUP($S11,'(種目・作業用)'!$A$2:$D$11,4,FALSE))</f>
        <v/>
      </c>
      <c r="W11" s="142" t="str">
        <f t="shared" si="1"/>
        <v/>
      </c>
      <c r="X11" s="4" t="str">
        <f t="shared" si="7"/>
        <v xml:space="preserve"> </v>
      </c>
      <c r="Y11" s="4" t="str">
        <f t="shared" si="2"/>
        <v/>
      </c>
      <c r="Z11" s="4" t="str">
        <f t="shared" si="3"/>
        <v/>
      </c>
      <c r="AA11" s="4" t="str">
        <f t="shared" si="4"/>
        <v/>
      </c>
      <c r="AB11" s="5" t="str">
        <f>IF(ISNUMBER(Y11),VLOOKUP(AG11,$AG$262:$AH$309,2,FALSE),"")</f>
        <v/>
      </c>
      <c r="AC11" s="4" t="str">
        <f t="shared" si="8"/>
        <v/>
      </c>
      <c r="AD11" s="4" t="str">
        <f t="shared" si="5"/>
        <v/>
      </c>
      <c r="AE11" s="4"/>
      <c r="AF11" s="4" t="str">
        <f t="shared" si="9"/>
        <v/>
      </c>
      <c r="AG11" s="77" t="e">
        <f>VLOOKUP($AA$5,$B$263:$D$611,2,FALSE)</f>
        <v>#N/A</v>
      </c>
      <c r="AI11" s="70" t="str">
        <f t="shared" si="6"/>
        <v>　</v>
      </c>
    </row>
    <row r="12" spans="1:35" ht="22.5" customHeight="1" x14ac:dyDescent="0.15">
      <c r="A12" s="95">
        <v>5</v>
      </c>
      <c r="B12" s="12"/>
      <c r="C12" s="12"/>
      <c r="D12" s="12"/>
      <c r="E12" s="10"/>
      <c r="F12" s="12"/>
      <c r="G12" s="209"/>
      <c r="H12" s="210"/>
      <c r="I12" s="185"/>
      <c r="J12" s="186"/>
      <c r="K12" s="186"/>
      <c r="L12" s="186"/>
      <c r="M12" s="187"/>
      <c r="N12" s="13"/>
      <c r="R12" s="4" t="str">
        <f>IF(ISBLANK(B12),"",VLOOKUP(CONCATENATE($AB$5,F12),$R$263:$S$272,2,FALSE)+B12*100)</f>
        <v/>
      </c>
      <c r="S12" s="22" t="str">
        <f t="shared" si="0"/>
        <v/>
      </c>
      <c r="T12" s="3" t="str">
        <f>IF($S12="","",VLOOKUP($S12,'(種目・作業用)'!$A$2:$D$11,2,FALSE))</f>
        <v/>
      </c>
      <c r="U12" s="3" t="str">
        <f>IF($S12="","",VLOOKUP($S12,'(種目・作業用)'!$A$2:$D$11,3,FALSE))</f>
        <v/>
      </c>
      <c r="V12" s="3" t="str">
        <f>IF($S12="","",VLOOKUP($S12,'(種目・作業用)'!$A$2:$D$11,4,FALSE))</f>
        <v/>
      </c>
      <c r="W12" s="142" t="str">
        <f t="shared" si="1"/>
        <v/>
      </c>
      <c r="X12" s="4" t="str">
        <f t="shared" si="7"/>
        <v xml:space="preserve"> </v>
      </c>
      <c r="Y12" s="4" t="str">
        <f t="shared" si="2"/>
        <v/>
      </c>
      <c r="Z12" s="4" t="str">
        <f t="shared" si="3"/>
        <v/>
      </c>
      <c r="AA12" s="4" t="str">
        <f t="shared" si="4"/>
        <v/>
      </c>
      <c r="AB12" s="5" t="str">
        <f>IF(ISNUMBER(Y12),VLOOKUP(AG12,$AG$262:$AH$309,2,FALSE),"")</f>
        <v/>
      </c>
      <c r="AC12" s="4" t="str">
        <f t="shared" si="8"/>
        <v/>
      </c>
      <c r="AD12" s="4" t="str">
        <f t="shared" si="5"/>
        <v/>
      </c>
      <c r="AE12" s="4"/>
      <c r="AF12" s="4" t="str">
        <f t="shared" si="9"/>
        <v/>
      </c>
      <c r="AG12" s="77" t="e">
        <f>VLOOKUP($AA$5,$B$263:$D$611,2,FALSE)</f>
        <v>#N/A</v>
      </c>
      <c r="AI12" s="70" t="str">
        <f t="shared" si="6"/>
        <v>　</v>
      </c>
    </row>
    <row r="13" spans="1:35" ht="22.5" customHeight="1" x14ac:dyDescent="0.15">
      <c r="A13" s="95">
        <v>6</v>
      </c>
      <c r="B13" s="12"/>
      <c r="C13" s="12"/>
      <c r="D13" s="12"/>
      <c r="E13" s="10"/>
      <c r="F13" s="12"/>
      <c r="G13" s="209"/>
      <c r="H13" s="210"/>
      <c r="I13" s="185"/>
      <c r="J13" s="186"/>
      <c r="K13" s="186"/>
      <c r="L13" s="186"/>
      <c r="M13" s="187"/>
      <c r="N13" s="13"/>
      <c r="R13" s="4" t="str">
        <f>IF(ISBLANK(B13),"",VLOOKUP(CONCATENATE($AB$5,F13),$R$263:$S$272,2,FALSE)+B13*100)</f>
        <v/>
      </c>
      <c r="S13" s="22" t="str">
        <f t="shared" si="0"/>
        <v/>
      </c>
      <c r="T13" s="3" t="str">
        <f>IF($S13="","",VLOOKUP($S13,'(種目・作業用)'!$A$2:$D$11,2,FALSE))</f>
        <v/>
      </c>
      <c r="U13" s="3" t="str">
        <f>IF($S13="","",VLOOKUP($S13,'(種目・作業用)'!$A$2:$D$11,3,FALSE))</f>
        <v/>
      </c>
      <c r="V13" s="3" t="str">
        <f>IF($S13="","",VLOOKUP($S13,'(種目・作業用)'!$A$2:$D$11,4,FALSE))</f>
        <v/>
      </c>
      <c r="W13" s="142" t="str">
        <f t="shared" si="1"/>
        <v/>
      </c>
      <c r="X13" s="4" t="str">
        <f t="shared" si="7"/>
        <v xml:space="preserve"> </v>
      </c>
      <c r="Y13" s="4" t="str">
        <f t="shared" si="2"/>
        <v/>
      </c>
      <c r="Z13" s="4" t="str">
        <f t="shared" si="3"/>
        <v/>
      </c>
      <c r="AA13" s="4" t="str">
        <f t="shared" si="4"/>
        <v/>
      </c>
      <c r="AB13" s="5" t="str">
        <f>IF(ISNUMBER(Y13),VLOOKUP(AG13,$AG$262:$AH$309,2,FALSE),"")</f>
        <v/>
      </c>
      <c r="AC13" s="4" t="str">
        <f t="shared" si="8"/>
        <v/>
      </c>
      <c r="AD13" s="4" t="str">
        <f t="shared" si="5"/>
        <v/>
      </c>
      <c r="AE13" s="4"/>
      <c r="AF13" s="4" t="str">
        <f t="shared" si="9"/>
        <v/>
      </c>
      <c r="AG13" s="77" t="e">
        <f>VLOOKUP($AA$5,$B$263:$D$611,2,FALSE)</f>
        <v>#N/A</v>
      </c>
      <c r="AI13" s="70" t="str">
        <f t="shared" si="6"/>
        <v>　</v>
      </c>
    </row>
    <row r="14" spans="1:35" ht="22.5" customHeight="1" x14ac:dyDescent="0.15">
      <c r="A14" s="95">
        <v>7</v>
      </c>
      <c r="B14" s="12"/>
      <c r="C14" s="12"/>
      <c r="D14" s="12"/>
      <c r="E14" s="10"/>
      <c r="F14" s="12"/>
      <c r="G14" s="209"/>
      <c r="H14" s="210"/>
      <c r="I14" s="185"/>
      <c r="J14" s="186"/>
      <c r="K14" s="186"/>
      <c r="L14" s="186"/>
      <c r="M14" s="187"/>
      <c r="N14" s="13"/>
      <c r="R14" s="4" t="str">
        <f>IF(ISBLANK(B14),"",VLOOKUP(CONCATENATE($AB$5,F14),$R$263:$S$272,2,FALSE)+B14*100)</f>
        <v/>
      </c>
      <c r="S14" s="22" t="str">
        <f t="shared" si="0"/>
        <v/>
      </c>
      <c r="T14" s="3" t="str">
        <f>IF($S14="","",VLOOKUP($S14,'(種目・作業用)'!$A$2:$D$11,2,FALSE))</f>
        <v/>
      </c>
      <c r="U14" s="3" t="str">
        <f>IF($S14="","",VLOOKUP($S14,'(種目・作業用)'!$A$2:$D$11,3,FALSE))</f>
        <v/>
      </c>
      <c r="V14" s="3" t="str">
        <f>IF($S14="","",VLOOKUP($S14,'(種目・作業用)'!$A$2:$D$11,4,FALSE))</f>
        <v/>
      </c>
      <c r="W14" s="142" t="str">
        <f t="shared" si="1"/>
        <v/>
      </c>
      <c r="X14" s="4" t="str">
        <f t="shared" si="7"/>
        <v xml:space="preserve"> </v>
      </c>
      <c r="Y14" s="4" t="str">
        <f t="shared" si="2"/>
        <v/>
      </c>
      <c r="Z14" s="4" t="str">
        <f t="shared" si="3"/>
        <v/>
      </c>
      <c r="AA14" s="4" t="str">
        <f t="shared" si="4"/>
        <v/>
      </c>
      <c r="AB14" s="5" t="str">
        <f>IF(ISNUMBER(Y14),VLOOKUP(AG14,$AG$262:$AH$309,2,FALSE),"")</f>
        <v/>
      </c>
      <c r="AC14" s="4" t="str">
        <f t="shared" si="8"/>
        <v/>
      </c>
      <c r="AD14" s="4" t="str">
        <f t="shared" si="5"/>
        <v/>
      </c>
      <c r="AE14" s="4"/>
      <c r="AF14" s="4" t="str">
        <f t="shared" si="9"/>
        <v/>
      </c>
      <c r="AG14" s="77" t="e">
        <f>VLOOKUP($AA$5,$B$263:$D$611,2,FALSE)</f>
        <v>#N/A</v>
      </c>
      <c r="AI14" s="70" t="str">
        <f t="shared" si="6"/>
        <v>　</v>
      </c>
    </row>
    <row r="15" spans="1:35" ht="22.5" customHeight="1" x14ac:dyDescent="0.15">
      <c r="A15" s="95">
        <v>8</v>
      </c>
      <c r="B15" s="12"/>
      <c r="C15" s="12"/>
      <c r="D15" s="12"/>
      <c r="E15" s="10"/>
      <c r="F15" s="12"/>
      <c r="G15" s="209"/>
      <c r="H15" s="210"/>
      <c r="I15" s="185"/>
      <c r="J15" s="186"/>
      <c r="K15" s="186"/>
      <c r="L15" s="186"/>
      <c r="M15" s="187"/>
      <c r="N15" s="13"/>
      <c r="R15" s="4" t="str">
        <f>IF(ISBLANK(B15),"",VLOOKUP(CONCATENATE($AB$5,F15),$R$263:$S$272,2,FALSE)+B15*100)</f>
        <v/>
      </c>
      <c r="S15" s="22" t="str">
        <f t="shared" si="0"/>
        <v/>
      </c>
      <c r="T15" s="3" t="str">
        <f>IF($S15="","",VLOOKUP($S15,'(種目・作業用)'!$A$2:$D$11,2,FALSE))</f>
        <v/>
      </c>
      <c r="U15" s="3" t="str">
        <f>IF($S15="","",VLOOKUP($S15,'(種目・作業用)'!$A$2:$D$11,3,FALSE))</f>
        <v/>
      </c>
      <c r="V15" s="3" t="str">
        <f>IF($S15="","",VLOOKUP($S15,'(種目・作業用)'!$A$2:$D$11,4,FALSE))</f>
        <v/>
      </c>
      <c r="W15" s="142" t="str">
        <f t="shared" si="1"/>
        <v/>
      </c>
      <c r="X15" s="4" t="str">
        <f t="shared" si="7"/>
        <v xml:space="preserve"> </v>
      </c>
      <c r="Y15" s="4" t="str">
        <f t="shared" si="2"/>
        <v/>
      </c>
      <c r="Z15" s="4" t="str">
        <f t="shared" si="3"/>
        <v/>
      </c>
      <c r="AA15" s="4" t="str">
        <f t="shared" si="4"/>
        <v/>
      </c>
      <c r="AB15" s="5" t="str">
        <f>IF(ISNUMBER(Y15),VLOOKUP(AG15,$AG$262:$AH$309,2,FALSE),"")</f>
        <v/>
      </c>
      <c r="AC15" s="4" t="str">
        <f t="shared" si="8"/>
        <v/>
      </c>
      <c r="AD15" s="4" t="str">
        <f t="shared" si="5"/>
        <v/>
      </c>
      <c r="AE15" s="4"/>
      <c r="AF15" s="4" t="str">
        <f t="shared" si="9"/>
        <v/>
      </c>
      <c r="AG15" s="77" t="e">
        <f>VLOOKUP($AA$5,$B$263:$D$611,2,FALSE)</f>
        <v>#N/A</v>
      </c>
      <c r="AI15" s="70" t="str">
        <f t="shared" si="6"/>
        <v>　</v>
      </c>
    </row>
    <row r="16" spans="1:35" ht="22.5" customHeight="1" x14ac:dyDescent="0.15">
      <c r="A16" s="95">
        <v>9</v>
      </c>
      <c r="B16" s="12"/>
      <c r="C16" s="12"/>
      <c r="D16" s="12"/>
      <c r="E16" s="10"/>
      <c r="F16" s="12"/>
      <c r="G16" s="209"/>
      <c r="H16" s="210"/>
      <c r="I16" s="185"/>
      <c r="J16" s="186"/>
      <c r="K16" s="186"/>
      <c r="L16" s="186"/>
      <c r="M16" s="187"/>
      <c r="N16" s="13"/>
      <c r="R16" s="4" t="str">
        <f>IF(ISBLANK(B16),"",VLOOKUP(CONCATENATE($AB$5,F16),$R$263:$S$272,2,FALSE)+B16*100)</f>
        <v/>
      </c>
      <c r="S16" s="22" t="str">
        <f t="shared" si="0"/>
        <v/>
      </c>
      <c r="T16" s="3" t="str">
        <f>IF($S16="","",VLOOKUP($S16,'(種目・作業用)'!$A$2:$D$11,2,FALSE))</f>
        <v/>
      </c>
      <c r="U16" s="3" t="str">
        <f>IF($S16="","",VLOOKUP($S16,'(種目・作業用)'!$A$2:$D$11,3,FALSE))</f>
        <v/>
      </c>
      <c r="V16" s="3" t="str">
        <f>IF($S16="","",VLOOKUP($S16,'(種目・作業用)'!$A$2:$D$11,4,FALSE))</f>
        <v/>
      </c>
      <c r="W16" s="142" t="str">
        <f t="shared" si="1"/>
        <v/>
      </c>
      <c r="X16" s="4" t="str">
        <f t="shared" si="7"/>
        <v xml:space="preserve"> </v>
      </c>
      <c r="Y16" s="4" t="str">
        <f t="shared" si="2"/>
        <v/>
      </c>
      <c r="Z16" s="4" t="str">
        <f t="shared" si="3"/>
        <v/>
      </c>
      <c r="AA16" s="4" t="str">
        <f t="shared" si="4"/>
        <v/>
      </c>
      <c r="AB16" s="5" t="str">
        <f>IF(ISNUMBER(Y16),VLOOKUP(AG16,$AG$262:$AH$309,2,FALSE),"")</f>
        <v/>
      </c>
      <c r="AC16" s="4" t="str">
        <f t="shared" si="8"/>
        <v/>
      </c>
      <c r="AD16" s="4" t="str">
        <f t="shared" si="5"/>
        <v/>
      </c>
      <c r="AE16" s="4"/>
      <c r="AF16" s="4" t="str">
        <f t="shared" si="9"/>
        <v/>
      </c>
      <c r="AG16" s="77" t="e">
        <f>VLOOKUP($AA$5,$B$263:$D$611,2,FALSE)</f>
        <v>#N/A</v>
      </c>
      <c r="AI16" s="70" t="str">
        <f t="shared" si="6"/>
        <v>　</v>
      </c>
    </row>
    <row r="17" spans="1:35" ht="22.5" customHeight="1" x14ac:dyDescent="0.15">
      <c r="A17" s="95">
        <v>10</v>
      </c>
      <c r="B17" s="12"/>
      <c r="C17" s="12"/>
      <c r="D17" s="12"/>
      <c r="E17" s="10"/>
      <c r="F17" s="12"/>
      <c r="G17" s="209"/>
      <c r="H17" s="210"/>
      <c r="I17" s="185"/>
      <c r="J17" s="186"/>
      <c r="K17" s="186"/>
      <c r="L17" s="186"/>
      <c r="M17" s="187"/>
      <c r="N17" s="13"/>
      <c r="R17" s="4" t="str">
        <f>IF(ISBLANK(B17),"",VLOOKUP(CONCATENATE($AB$5,F17),$R$263:$S$272,2,FALSE)+B17*100)</f>
        <v/>
      </c>
      <c r="S17" s="22" t="str">
        <f t="shared" si="0"/>
        <v/>
      </c>
      <c r="T17" s="3" t="str">
        <f>IF($S17="","",VLOOKUP($S17,'(種目・作業用)'!$A$2:$D$11,2,FALSE))</f>
        <v/>
      </c>
      <c r="U17" s="3" t="str">
        <f>IF($S17="","",VLOOKUP($S17,'(種目・作業用)'!$A$2:$D$11,3,FALSE))</f>
        <v/>
      </c>
      <c r="V17" s="3" t="str">
        <f>IF($S17="","",VLOOKUP($S17,'(種目・作業用)'!$A$2:$D$11,4,FALSE))</f>
        <v/>
      </c>
      <c r="W17" s="142" t="str">
        <f t="shared" si="1"/>
        <v/>
      </c>
      <c r="X17" s="4" t="str">
        <f t="shared" si="7"/>
        <v xml:space="preserve"> </v>
      </c>
      <c r="Y17" s="4" t="str">
        <f t="shared" si="2"/>
        <v/>
      </c>
      <c r="Z17" s="4" t="str">
        <f t="shared" si="3"/>
        <v/>
      </c>
      <c r="AA17" s="4" t="str">
        <f t="shared" si="4"/>
        <v/>
      </c>
      <c r="AB17" s="5" t="str">
        <f>IF(ISNUMBER(Y17),VLOOKUP(AG17,$AG$262:$AH$309,2,FALSE),"")</f>
        <v/>
      </c>
      <c r="AC17" s="4" t="str">
        <f t="shared" si="8"/>
        <v/>
      </c>
      <c r="AD17" s="4" t="str">
        <f t="shared" si="5"/>
        <v/>
      </c>
      <c r="AE17" s="4"/>
      <c r="AF17" s="4" t="str">
        <f t="shared" si="9"/>
        <v/>
      </c>
      <c r="AG17" s="77" t="e">
        <f>VLOOKUP($AA$5,$B$263:$D$611,2,FALSE)</f>
        <v>#N/A</v>
      </c>
      <c r="AI17" s="70" t="str">
        <f t="shared" si="6"/>
        <v>　</v>
      </c>
    </row>
    <row r="18" spans="1:35" ht="22.5" customHeight="1" x14ac:dyDescent="0.15">
      <c r="A18" s="95">
        <v>11</v>
      </c>
      <c r="B18" s="12"/>
      <c r="C18" s="12"/>
      <c r="D18" s="12"/>
      <c r="E18" s="10"/>
      <c r="F18" s="12"/>
      <c r="G18" s="209"/>
      <c r="H18" s="210"/>
      <c r="I18" s="185"/>
      <c r="J18" s="186"/>
      <c r="K18" s="186"/>
      <c r="L18" s="186"/>
      <c r="M18" s="187"/>
      <c r="N18" s="13"/>
      <c r="R18" s="4" t="str">
        <f>IF(ISBLANK(B18),"",VLOOKUP(CONCATENATE($AB$5,F18),$R$263:$S$272,2,FALSE)+B18*100)</f>
        <v/>
      </c>
      <c r="S18" s="22" t="str">
        <f t="shared" si="0"/>
        <v/>
      </c>
      <c r="T18" s="3" t="str">
        <f>IF($S18="","",VLOOKUP($S18,'(種目・作業用)'!$A$2:$D$11,2,FALSE))</f>
        <v/>
      </c>
      <c r="U18" s="3" t="str">
        <f>IF($S18="","",VLOOKUP($S18,'(種目・作業用)'!$A$2:$D$11,3,FALSE))</f>
        <v/>
      </c>
      <c r="V18" s="3" t="str">
        <f>IF($S18="","",VLOOKUP($S18,'(種目・作業用)'!$A$2:$D$11,4,FALSE))</f>
        <v/>
      </c>
      <c r="W18" s="142" t="str">
        <f t="shared" si="1"/>
        <v/>
      </c>
      <c r="X18" s="4" t="str">
        <f t="shared" si="7"/>
        <v xml:space="preserve"> </v>
      </c>
      <c r="Y18" s="4" t="str">
        <f t="shared" si="2"/>
        <v/>
      </c>
      <c r="Z18" s="4" t="str">
        <f t="shared" si="3"/>
        <v/>
      </c>
      <c r="AA18" s="4" t="str">
        <f t="shared" si="4"/>
        <v/>
      </c>
      <c r="AB18" s="5" t="str">
        <f>IF(ISNUMBER(Y18),VLOOKUP(AG18,$AG$262:$AH$309,2,FALSE),"")</f>
        <v/>
      </c>
      <c r="AC18" s="4" t="str">
        <f t="shared" si="8"/>
        <v/>
      </c>
      <c r="AD18" s="4" t="str">
        <f t="shared" si="5"/>
        <v/>
      </c>
      <c r="AE18" s="4"/>
      <c r="AF18" s="4" t="str">
        <f t="shared" si="9"/>
        <v/>
      </c>
      <c r="AG18" s="77" t="e">
        <f>VLOOKUP($AA$5,$B$263:$D$611,2,FALSE)</f>
        <v>#N/A</v>
      </c>
      <c r="AI18" s="70" t="str">
        <f t="shared" si="6"/>
        <v>　</v>
      </c>
    </row>
    <row r="19" spans="1:35" ht="22.5" customHeight="1" x14ac:dyDescent="0.15">
      <c r="A19" s="95">
        <v>12</v>
      </c>
      <c r="B19" s="12"/>
      <c r="C19" s="12"/>
      <c r="D19" s="12"/>
      <c r="E19" s="10"/>
      <c r="F19" s="12"/>
      <c r="G19" s="209"/>
      <c r="H19" s="210"/>
      <c r="I19" s="185"/>
      <c r="J19" s="186"/>
      <c r="K19" s="186"/>
      <c r="L19" s="186"/>
      <c r="M19" s="187"/>
      <c r="N19" s="13"/>
      <c r="R19" s="4" t="str">
        <f>IF(ISBLANK(B19),"",VLOOKUP(CONCATENATE($AB$5,F19),$R$263:$S$272,2,FALSE)+B19*100)</f>
        <v/>
      </c>
      <c r="S19" s="22" t="str">
        <f t="shared" si="0"/>
        <v/>
      </c>
      <c r="T19" s="3" t="str">
        <f>IF($S19="","",VLOOKUP($S19,'(種目・作業用)'!$A$2:$D$11,2,FALSE))</f>
        <v/>
      </c>
      <c r="U19" s="3" t="str">
        <f>IF($S19="","",VLOOKUP($S19,'(種目・作業用)'!$A$2:$D$11,3,FALSE))</f>
        <v/>
      </c>
      <c r="V19" s="3" t="str">
        <f>IF($S19="","",VLOOKUP($S19,'(種目・作業用)'!$A$2:$D$11,4,FALSE))</f>
        <v/>
      </c>
      <c r="W19" s="142" t="str">
        <f t="shared" si="1"/>
        <v/>
      </c>
      <c r="X19" s="4" t="str">
        <f t="shared" si="7"/>
        <v xml:space="preserve"> </v>
      </c>
      <c r="Y19" s="4" t="str">
        <f t="shared" si="2"/>
        <v/>
      </c>
      <c r="Z19" s="4" t="str">
        <f t="shared" si="3"/>
        <v/>
      </c>
      <c r="AA19" s="4" t="str">
        <f t="shared" si="4"/>
        <v/>
      </c>
      <c r="AB19" s="5" t="str">
        <f>IF(ISNUMBER(Y19),VLOOKUP(AG19,$AG$262:$AH$309,2,FALSE),"")</f>
        <v/>
      </c>
      <c r="AC19" s="4" t="str">
        <f t="shared" si="8"/>
        <v/>
      </c>
      <c r="AD19" s="4" t="str">
        <f t="shared" si="5"/>
        <v/>
      </c>
      <c r="AE19" s="4"/>
      <c r="AF19" s="4" t="str">
        <f t="shared" si="9"/>
        <v/>
      </c>
      <c r="AG19" s="77" t="e">
        <f>VLOOKUP($AA$5,$B$263:$D$611,2,FALSE)</f>
        <v>#N/A</v>
      </c>
      <c r="AI19" s="70" t="str">
        <f t="shared" si="6"/>
        <v>　</v>
      </c>
    </row>
    <row r="20" spans="1:35" ht="22.5" customHeight="1" x14ac:dyDescent="0.15">
      <c r="A20" s="95">
        <v>13</v>
      </c>
      <c r="B20" s="12"/>
      <c r="C20" s="12"/>
      <c r="D20" s="12"/>
      <c r="E20" s="10"/>
      <c r="F20" s="12"/>
      <c r="G20" s="209"/>
      <c r="H20" s="210"/>
      <c r="I20" s="185"/>
      <c r="J20" s="186"/>
      <c r="K20" s="186"/>
      <c r="L20" s="186"/>
      <c r="M20" s="187"/>
      <c r="N20" s="13"/>
      <c r="R20" s="4" t="str">
        <f>IF(ISBLANK(B20),"",VLOOKUP(CONCATENATE($AB$5,F20),$R$263:$S$272,2,FALSE)+B20*100)</f>
        <v/>
      </c>
      <c r="S20" s="22" t="str">
        <f t="shared" si="0"/>
        <v/>
      </c>
      <c r="T20" s="3" t="str">
        <f>IF($S20="","",VLOOKUP($S20,'(種目・作業用)'!$A$2:$D$11,2,FALSE))</f>
        <v/>
      </c>
      <c r="U20" s="3" t="str">
        <f>IF($S20="","",VLOOKUP($S20,'(種目・作業用)'!$A$2:$D$11,3,FALSE))</f>
        <v/>
      </c>
      <c r="V20" s="3" t="str">
        <f>IF($S20="","",VLOOKUP($S20,'(種目・作業用)'!$A$2:$D$11,4,FALSE))</f>
        <v/>
      </c>
      <c r="W20" s="142" t="str">
        <f t="shared" si="1"/>
        <v/>
      </c>
      <c r="X20" s="4" t="str">
        <f t="shared" si="7"/>
        <v xml:space="preserve"> </v>
      </c>
      <c r="Y20" s="4" t="str">
        <f t="shared" si="2"/>
        <v/>
      </c>
      <c r="Z20" s="4" t="str">
        <f t="shared" si="3"/>
        <v/>
      </c>
      <c r="AA20" s="4" t="str">
        <f t="shared" si="4"/>
        <v/>
      </c>
      <c r="AB20" s="5" t="str">
        <f>IF(ISNUMBER(Y20),VLOOKUP(AG20,$AG$262:$AH$309,2,FALSE),"")</f>
        <v/>
      </c>
      <c r="AC20" s="4" t="str">
        <f t="shared" si="8"/>
        <v/>
      </c>
      <c r="AD20" s="4" t="str">
        <f t="shared" si="5"/>
        <v/>
      </c>
      <c r="AE20" s="4"/>
      <c r="AF20" s="4" t="str">
        <f t="shared" si="9"/>
        <v/>
      </c>
      <c r="AG20" s="77" t="e">
        <f>VLOOKUP($AA$5,$B$263:$D$611,2,FALSE)</f>
        <v>#N/A</v>
      </c>
      <c r="AI20" s="70" t="str">
        <f t="shared" si="6"/>
        <v>　</v>
      </c>
    </row>
    <row r="21" spans="1:35" ht="22.5" customHeight="1" x14ac:dyDescent="0.15">
      <c r="A21" s="95">
        <v>14</v>
      </c>
      <c r="B21" s="12"/>
      <c r="C21" s="12"/>
      <c r="D21" s="12"/>
      <c r="E21" s="10"/>
      <c r="F21" s="12"/>
      <c r="G21" s="209"/>
      <c r="H21" s="210"/>
      <c r="I21" s="185"/>
      <c r="J21" s="186"/>
      <c r="K21" s="186"/>
      <c r="L21" s="186"/>
      <c r="M21" s="187"/>
      <c r="N21" s="13"/>
      <c r="R21" s="4" t="str">
        <f>IF(ISBLANK(B21),"",VLOOKUP(CONCATENATE($AB$5,F21),$R$263:$S$272,2,FALSE)+B21*100)</f>
        <v/>
      </c>
      <c r="S21" s="22" t="str">
        <f t="shared" si="0"/>
        <v/>
      </c>
      <c r="T21" s="3" t="str">
        <f>IF($S21="","",VLOOKUP($S21,'(種目・作業用)'!$A$2:$D$11,2,FALSE))</f>
        <v/>
      </c>
      <c r="U21" s="3" t="str">
        <f>IF($S21="","",VLOOKUP($S21,'(種目・作業用)'!$A$2:$D$11,3,FALSE))</f>
        <v/>
      </c>
      <c r="V21" s="3" t="str">
        <f>IF($S21="","",VLOOKUP($S21,'(種目・作業用)'!$A$2:$D$11,4,FALSE))</f>
        <v/>
      </c>
      <c r="W21" s="142" t="str">
        <f t="shared" si="1"/>
        <v/>
      </c>
      <c r="X21" s="4" t="str">
        <f t="shared" si="7"/>
        <v xml:space="preserve"> </v>
      </c>
      <c r="Y21" s="4" t="str">
        <f t="shared" si="2"/>
        <v/>
      </c>
      <c r="Z21" s="4" t="str">
        <f t="shared" si="3"/>
        <v/>
      </c>
      <c r="AA21" s="4" t="str">
        <f t="shared" si="4"/>
        <v/>
      </c>
      <c r="AB21" s="5" t="str">
        <f>IF(ISNUMBER(Y21),VLOOKUP(AG21,$AG$262:$AH$309,2,FALSE),"")</f>
        <v/>
      </c>
      <c r="AC21" s="4" t="str">
        <f t="shared" si="8"/>
        <v/>
      </c>
      <c r="AD21" s="4" t="str">
        <f t="shared" si="5"/>
        <v/>
      </c>
      <c r="AE21" s="4"/>
      <c r="AF21" s="4" t="str">
        <f t="shared" si="9"/>
        <v/>
      </c>
      <c r="AG21" s="77" t="e">
        <f>VLOOKUP($AA$5,$B$263:$D$611,2,FALSE)</f>
        <v>#N/A</v>
      </c>
      <c r="AI21" s="70" t="str">
        <f t="shared" si="6"/>
        <v>　</v>
      </c>
    </row>
    <row r="22" spans="1:35" ht="22.5" customHeight="1" x14ac:dyDescent="0.15">
      <c r="A22" s="95">
        <v>15</v>
      </c>
      <c r="B22" s="12"/>
      <c r="C22" s="12"/>
      <c r="D22" s="12"/>
      <c r="E22" s="10"/>
      <c r="F22" s="12"/>
      <c r="G22" s="209"/>
      <c r="H22" s="210"/>
      <c r="I22" s="185"/>
      <c r="J22" s="186"/>
      <c r="K22" s="186"/>
      <c r="L22" s="186"/>
      <c r="M22" s="187"/>
      <c r="N22" s="13"/>
      <c r="R22" s="4" t="str">
        <f>IF(ISBLANK(B22),"",VLOOKUP(CONCATENATE($AB$5,F22),$R$263:$S$272,2,FALSE)+B22*100)</f>
        <v/>
      </c>
      <c r="S22" s="22" t="str">
        <f t="shared" si="0"/>
        <v/>
      </c>
      <c r="T22" s="3" t="str">
        <f>IF($S22="","",VLOOKUP($S22,'(種目・作業用)'!$A$2:$D$11,2,FALSE))</f>
        <v/>
      </c>
      <c r="U22" s="3" t="str">
        <f>IF($S22="","",VLOOKUP($S22,'(種目・作業用)'!$A$2:$D$11,3,FALSE))</f>
        <v/>
      </c>
      <c r="V22" s="3" t="str">
        <f>IF($S22="","",VLOOKUP($S22,'(種目・作業用)'!$A$2:$D$11,4,FALSE))</f>
        <v/>
      </c>
      <c r="W22" s="142" t="str">
        <f t="shared" si="1"/>
        <v/>
      </c>
      <c r="X22" s="4" t="str">
        <f t="shared" si="7"/>
        <v xml:space="preserve"> </v>
      </c>
      <c r="Y22" s="4" t="str">
        <f t="shared" si="2"/>
        <v/>
      </c>
      <c r="Z22" s="4" t="str">
        <f t="shared" si="3"/>
        <v/>
      </c>
      <c r="AA22" s="4" t="str">
        <f t="shared" si="4"/>
        <v/>
      </c>
      <c r="AB22" s="5" t="str">
        <f>IF(ISNUMBER(Y22),VLOOKUP(AG22,$AG$262:$AH$309,2,FALSE),"")</f>
        <v/>
      </c>
      <c r="AC22" s="4" t="str">
        <f t="shared" si="8"/>
        <v/>
      </c>
      <c r="AD22" s="4" t="str">
        <f t="shared" si="5"/>
        <v/>
      </c>
      <c r="AE22" s="4"/>
      <c r="AF22" s="4" t="str">
        <f t="shared" si="9"/>
        <v/>
      </c>
      <c r="AG22" s="77" t="e">
        <f>VLOOKUP($AA$5,$B$263:$D$611,2,FALSE)</f>
        <v>#N/A</v>
      </c>
      <c r="AI22" s="70" t="str">
        <f t="shared" si="6"/>
        <v>　</v>
      </c>
    </row>
    <row r="23" spans="1:35" ht="22.5" customHeight="1" x14ac:dyDescent="0.15">
      <c r="A23" s="95">
        <v>16</v>
      </c>
      <c r="B23" s="12"/>
      <c r="C23" s="12"/>
      <c r="D23" s="12"/>
      <c r="E23" s="10"/>
      <c r="F23" s="12"/>
      <c r="G23" s="209"/>
      <c r="H23" s="210"/>
      <c r="I23" s="185"/>
      <c r="J23" s="186"/>
      <c r="K23" s="186"/>
      <c r="L23" s="186"/>
      <c r="M23" s="187"/>
      <c r="N23" s="13"/>
      <c r="R23" s="4" t="str">
        <f>IF(ISBLANK(B23),"",VLOOKUP(CONCATENATE($AB$5,F23),$R$263:$S$272,2,FALSE)+B23*100)</f>
        <v/>
      </c>
      <c r="S23" s="22" t="str">
        <f t="shared" si="0"/>
        <v/>
      </c>
      <c r="T23" s="3" t="str">
        <f>IF($S23="","",VLOOKUP($S23,'(種目・作業用)'!$A$2:$D$11,2,FALSE))</f>
        <v/>
      </c>
      <c r="U23" s="3" t="str">
        <f>IF($S23="","",VLOOKUP($S23,'(種目・作業用)'!$A$2:$D$11,3,FALSE))</f>
        <v/>
      </c>
      <c r="V23" s="3" t="str">
        <f>IF($S23="","",VLOOKUP($S23,'(種目・作業用)'!$A$2:$D$11,4,FALSE))</f>
        <v/>
      </c>
      <c r="W23" s="142" t="str">
        <f t="shared" si="1"/>
        <v/>
      </c>
      <c r="X23" s="4" t="str">
        <f t="shared" si="7"/>
        <v xml:space="preserve"> </v>
      </c>
      <c r="Y23" s="4" t="str">
        <f t="shared" si="2"/>
        <v/>
      </c>
      <c r="Z23" s="4" t="str">
        <f t="shared" si="3"/>
        <v/>
      </c>
      <c r="AA23" s="4" t="str">
        <f t="shared" si="4"/>
        <v/>
      </c>
      <c r="AB23" s="5" t="str">
        <f>IF(ISNUMBER(Y23),VLOOKUP(AG23,$AG$262:$AH$309,2,FALSE),"")</f>
        <v/>
      </c>
      <c r="AC23" s="4" t="str">
        <f t="shared" si="8"/>
        <v/>
      </c>
      <c r="AD23" s="4" t="str">
        <f t="shared" si="5"/>
        <v/>
      </c>
      <c r="AE23" s="4"/>
      <c r="AF23" s="4" t="str">
        <f t="shared" si="9"/>
        <v/>
      </c>
      <c r="AG23" s="77" t="e">
        <f>VLOOKUP($AA$5,$B$263:$D$611,2,FALSE)</f>
        <v>#N/A</v>
      </c>
      <c r="AI23" s="70" t="str">
        <f t="shared" si="6"/>
        <v>　</v>
      </c>
    </row>
    <row r="24" spans="1:35" ht="22.5" customHeight="1" x14ac:dyDescent="0.15">
      <c r="A24" s="95">
        <v>17</v>
      </c>
      <c r="B24" s="12"/>
      <c r="C24" s="12"/>
      <c r="D24" s="12"/>
      <c r="E24" s="10"/>
      <c r="F24" s="12"/>
      <c r="G24" s="209"/>
      <c r="H24" s="210"/>
      <c r="I24" s="185"/>
      <c r="J24" s="186"/>
      <c r="K24" s="186"/>
      <c r="L24" s="186"/>
      <c r="M24" s="187"/>
      <c r="N24" s="13"/>
      <c r="R24" s="4" t="str">
        <f>IF(ISBLANK(B24),"",VLOOKUP(CONCATENATE($AB$5,F24),$R$263:$S$272,2,FALSE)+B24*100)</f>
        <v/>
      </c>
      <c r="S24" s="22" t="str">
        <f t="shared" si="0"/>
        <v/>
      </c>
      <c r="T24" s="3" t="str">
        <f>IF($S24="","",VLOOKUP($S24,'(種目・作業用)'!$A$2:$D$11,2,FALSE))</f>
        <v/>
      </c>
      <c r="U24" s="3" t="str">
        <f>IF($S24="","",VLOOKUP($S24,'(種目・作業用)'!$A$2:$D$11,3,FALSE))</f>
        <v/>
      </c>
      <c r="V24" s="3" t="str">
        <f>IF($S24="","",VLOOKUP($S24,'(種目・作業用)'!$A$2:$D$11,4,FALSE))</f>
        <v/>
      </c>
      <c r="W24" s="142" t="str">
        <f t="shared" si="1"/>
        <v/>
      </c>
      <c r="X24" s="4" t="str">
        <f t="shared" si="7"/>
        <v xml:space="preserve"> </v>
      </c>
      <c r="Y24" s="4" t="str">
        <f t="shared" si="2"/>
        <v/>
      </c>
      <c r="Z24" s="4" t="str">
        <f t="shared" si="3"/>
        <v/>
      </c>
      <c r="AA24" s="4" t="str">
        <f t="shared" si="4"/>
        <v/>
      </c>
      <c r="AB24" s="5" t="str">
        <f>IF(ISNUMBER(Y24),VLOOKUP(AG24,$AG$262:$AH$309,2,FALSE),"")</f>
        <v/>
      </c>
      <c r="AC24" s="4" t="str">
        <f t="shared" si="8"/>
        <v/>
      </c>
      <c r="AD24" s="4" t="str">
        <f t="shared" si="5"/>
        <v/>
      </c>
      <c r="AE24" s="4"/>
      <c r="AF24" s="4" t="str">
        <f t="shared" si="9"/>
        <v/>
      </c>
      <c r="AG24" s="77" t="e">
        <f>VLOOKUP($AA$5,$B$263:$D$611,2,FALSE)</f>
        <v>#N/A</v>
      </c>
      <c r="AI24" s="70" t="str">
        <f t="shared" si="6"/>
        <v>　</v>
      </c>
    </row>
    <row r="25" spans="1:35" ht="22.5" customHeight="1" x14ac:dyDescent="0.15">
      <c r="A25" s="95">
        <v>18</v>
      </c>
      <c r="B25" s="12"/>
      <c r="C25" s="12"/>
      <c r="D25" s="12"/>
      <c r="E25" s="10"/>
      <c r="F25" s="12"/>
      <c r="G25" s="209"/>
      <c r="H25" s="210"/>
      <c r="I25" s="185"/>
      <c r="J25" s="186"/>
      <c r="K25" s="186"/>
      <c r="L25" s="186"/>
      <c r="M25" s="187"/>
      <c r="N25" s="13"/>
      <c r="R25" s="4" t="str">
        <f>IF(ISBLANK(B25),"",VLOOKUP(CONCATENATE($AB$5,F25),$R$263:$S$272,2,FALSE)+B25*100)</f>
        <v/>
      </c>
      <c r="S25" s="22" t="str">
        <f t="shared" si="0"/>
        <v/>
      </c>
      <c r="T25" s="3" t="str">
        <f>IF($S25="","",VLOOKUP($S25,'(種目・作業用)'!$A$2:$D$11,2,FALSE))</f>
        <v/>
      </c>
      <c r="U25" s="3" t="str">
        <f>IF($S25="","",VLOOKUP($S25,'(種目・作業用)'!$A$2:$D$11,3,FALSE))</f>
        <v/>
      </c>
      <c r="V25" s="3" t="str">
        <f>IF($S25="","",VLOOKUP($S25,'(種目・作業用)'!$A$2:$D$11,4,FALSE))</f>
        <v/>
      </c>
      <c r="W25" s="142" t="str">
        <f t="shared" si="1"/>
        <v/>
      </c>
      <c r="X25" s="4" t="str">
        <f t="shared" si="7"/>
        <v xml:space="preserve"> </v>
      </c>
      <c r="Y25" s="4" t="str">
        <f t="shared" si="2"/>
        <v/>
      </c>
      <c r="Z25" s="4" t="str">
        <f t="shared" si="3"/>
        <v/>
      </c>
      <c r="AA25" s="4" t="str">
        <f t="shared" si="4"/>
        <v/>
      </c>
      <c r="AB25" s="5" t="str">
        <f>IF(ISNUMBER(Y25),VLOOKUP(AG25,$AG$262:$AH$309,2,FALSE),"")</f>
        <v/>
      </c>
      <c r="AC25" s="4" t="str">
        <f t="shared" si="8"/>
        <v/>
      </c>
      <c r="AD25" s="4" t="str">
        <f t="shared" si="5"/>
        <v/>
      </c>
      <c r="AE25" s="4"/>
      <c r="AF25" s="4" t="str">
        <f t="shared" si="9"/>
        <v/>
      </c>
      <c r="AG25" s="77" t="e">
        <f>VLOOKUP($AA$5,$B$263:$D$611,2,FALSE)</f>
        <v>#N/A</v>
      </c>
      <c r="AI25" s="70" t="str">
        <f t="shared" si="6"/>
        <v>　</v>
      </c>
    </row>
    <row r="26" spans="1:35" ht="22.5" customHeight="1" x14ac:dyDescent="0.15">
      <c r="A26" s="95">
        <v>19</v>
      </c>
      <c r="B26" s="12"/>
      <c r="C26" s="12"/>
      <c r="D26" s="12"/>
      <c r="E26" s="10"/>
      <c r="F26" s="12"/>
      <c r="G26" s="209"/>
      <c r="H26" s="210"/>
      <c r="I26" s="185"/>
      <c r="J26" s="186"/>
      <c r="K26" s="186"/>
      <c r="L26" s="186"/>
      <c r="M26" s="187"/>
      <c r="N26" s="13"/>
      <c r="R26" s="4" t="str">
        <f>IF(ISBLANK(B26),"",VLOOKUP(CONCATENATE($AB$5,F26),$R$263:$S$272,2,FALSE)+B26*100)</f>
        <v/>
      </c>
      <c r="S26" s="22" t="str">
        <f t="shared" si="0"/>
        <v/>
      </c>
      <c r="T26" s="3" t="str">
        <f>IF($S26="","",VLOOKUP($S26,'(種目・作業用)'!$A$2:$D$11,2,FALSE))</f>
        <v/>
      </c>
      <c r="U26" s="3" t="str">
        <f>IF($S26="","",VLOOKUP($S26,'(種目・作業用)'!$A$2:$D$11,3,FALSE))</f>
        <v/>
      </c>
      <c r="V26" s="3" t="str">
        <f>IF($S26="","",VLOOKUP($S26,'(種目・作業用)'!$A$2:$D$11,4,FALSE))</f>
        <v/>
      </c>
      <c r="W26" s="142" t="str">
        <f t="shared" si="1"/>
        <v/>
      </c>
      <c r="X26" s="4" t="str">
        <f t="shared" si="7"/>
        <v xml:space="preserve"> </v>
      </c>
      <c r="Y26" s="4" t="str">
        <f t="shared" si="2"/>
        <v/>
      </c>
      <c r="Z26" s="4" t="str">
        <f t="shared" si="3"/>
        <v/>
      </c>
      <c r="AA26" s="4" t="str">
        <f t="shared" si="4"/>
        <v/>
      </c>
      <c r="AB26" s="5" t="str">
        <f>IF(ISNUMBER(Y26),VLOOKUP(AG26,$AG$262:$AH$309,2,FALSE),"")</f>
        <v/>
      </c>
      <c r="AC26" s="4" t="str">
        <f t="shared" si="8"/>
        <v/>
      </c>
      <c r="AD26" s="4" t="str">
        <f t="shared" si="5"/>
        <v/>
      </c>
      <c r="AE26" s="4"/>
      <c r="AF26" s="4" t="str">
        <f t="shared" si="9"/>
        <v/>
      </c>
      <c r="AG26" s="77" t="e">
        <f>VLOOKUP($AA$5,$B$263:$D$611,2,FALSE)</f>
        <v>#N/A</v>
      </c>
      <c r="AI26" s="70" t="str">
        <f t="shared" si="6"/>
        <v>　</v>
      </c>
    </row>
    <row r="27" spans="1:35" ht="22.5" customHeight="1" x14ac:dyDescent="0.15">
      <c r="A27" s="95">
        <v>20</v>
      </c>
      <c r="B27" s="12"/>
      <c r="C27" s="12"/>
      <c r="D27" s="12"/>
      <c r="E27" s="10"/>
      <c r="F27" s="12"/>
      <c r="G27" s="209"/>
      <c r="H27" s="210"/>
      <c r="I27" s="185"/>
      <c r="J27" s="186"/>
      <c r="K27" s="186"/>
      <c r="L27" s="186"/>
      <c r="M27" s="187"/>
      <c r="N27" s="13"/>
      <c r="R27" s="4" t="str">
        <f>IF(ISBLANK(B27),"",VLOOKUP(CONCATENATE($AB$5,F27),$R$263:$S$272,2,FALSE)+B27*100)</f>
        <v/>
      </c>
      <c r="S27" s="22" t="str">
        <f t="shared" si="0"/>
        <v/>
      </c>
      <c r="T27" s="3" t="str">
        <f>IF($S27="","",VLOOKUP($S27,'(種目・作業用)'!$A$2:$D$11,2,FALSE))</f>
        <v/>
      </c>
      <c r="U27" s="3" t="str">
        <f>IF($S27="","",VLOOKUP($S27,'(種目・作業用)'!$A$2:$D$11,3,FALSE))</f>
        <v/>
      </c>
      <c r="V27" s="3" t="str">
        <f>IF($S27="","",VLOOKUP($S27,'(種目・作業用)'!$A$2:$D$11,4,FALSE))</f>
        <v/>
      </c>
      <c r="W27" s="142" t="str">
        <f t="shared" si="1"/>
        <v/>
      </c>
      <c r="X27" s="4" t="str">
        <f t="shared" si="7"/>
        <v xml:space="preserve"> </v>
      </c>
      <c r="Y27" s="4" t="str">
        <f t="shared" si="2"/>
        <v/>
      </c>
      <c r="Z27" s="4" t="str">
        <f t="shared" si="3"/>
        <v/>
      </c>
      <c r="AA27" s="4" t="str">
        <f t="shared" si="4"/>
        <v/>
      </c>
      <c r="AB27" s="5" t="str">
        <f>IF(ISNUMBER(Y27),VLOOKUP(AG27,$AG$262:$AH$309,2,FALSE),"")</f>
        <v/>
      </c>
      <c r="AC27" s="4" t="str">
        <f t="shared" si="8"/>
        <v/>
      </c>
      <c r="AD27" s="4" t="str">
        <f t="shared" si="5"/>
        <v/>
      </c>
      <c r="AE27" s="4"/>
      <c r="AF27" s="4" t="str">
        <f t="shared" si="9"/>
        <v/>
      </c>
      <c r="AG27" s="77" t="e">
        <f>VLOOKUP($AA$5,$B$263:$D$611,2,FALSE)</f>
        <v>#N/A</v>
      </c>
      <c r="AI27" s="70" t="str">
        <f t="shared" si="6"/>
        <v>　</v>
      </c>
    </row>
    <row r="28" spans="1:35" ht="22.5" customHeight="1" x14ac:dyDescent="0.15">
      <c r="A28" s="95">
        <v>21</v>
      </c>
      <c r="B28" s="12"/>
      <c r="C28" s="12"/>
      <c r="D28" s="12"/>
      <c r="E28" s="10"/>
      <c r="F28" s="12"/>
      <c r="G28" s="209"/>
      <c r="H28" s="210"/>
      <c r="I28" s="185"/>
      <c r="J28" s="186"/>
      <c r="K28" s="186"/>
      <c r="L28" s="186"/>
      <c r="M28" s="187"/>
      <c r="N28" s="13"/>
      <c r="R28" s="4" t="str">
        <f>IF(ISBLANK(B28),"",VLOOKUP(CONCATENATE($AB$5,F28),$R$263:$S$272,2,FALSE)+B28*100)</f>
        <v/>
      </c>
      <c r="S28" s="22" t="str">
        <f t="shared" si="0"/>
        <v/>
      </c>
      <c r="T28" s="3" t="str">
        <f>IF($S28="","",VLOOKUP($S28,'(種目・作業用)'!$A$2:$D$11,2,FALSE))</f>
        <v/>
      </c>
      <c r="U28" s="3" t="str">
        <f>IF($S28="","",VLOOKUP($S28,'(種目・作業用)'!$A$2:$D$11,3,FALSE))</f>
        <v/>
      </c>
      <c r="V28" s="3" t="str">
        <f>IF($S28="","",VLOOKUP($S28,'(種目・作業用)'!$A$2:$D$11,4,FALSE))</f>
        <v/>
      </c>
      <c r="W28" s="142" t="str">
        <f t="shared" si="1"/>
        <v/>
      </c>
      <c r="X28" s="4" t="str">
        <f t="shared" si="7"/>
        <v xml:space="preserve"> </v>
      </c>
      <c r="Y28" s="4" t="str">
        <f t="shared" si="2"/>
        <v/>
      </c>
      <c r="Z28" s="4" t="str">
        <f t="shared" si="3"/>
        <v/>
      </c>
      <c r="AA28" s="4" t="str">
        <f t="shared" si="4"/>
        <v/>
      </c>
      <c r="AB28" s="5" t="str">
        <f>IF(ISNUMBER(Y28),VLOOKUP(AG28,$AG$262:$AH$309,2,FALSE),"")</f>
        <v/>
      </c>
      <c r="AC28" s="4" t="str">
        <f t="shared" si="8"/>
        <v/>
      </c>
      <c r="AD28" s="4" t="str">
        <f t="shared" si="5"/>
        <v/>
      </c>
      <c r="AE28" s="4"/>
      <c r="AF28" s="4" t="str">
        <f t="shared" si="9"/>
        <v/>
      </c>
      <c r="AG28" s="77" t="e">
        <f>VLOOKUP($AA$5,$B$263:$D$611,2,FALSE)</f>
        <v>#N/A</v>
      </c>
      <c r="AI28" s="70" t="str">
        <f t="shared" si="6"/>
        <v>　</v>
      </c>
    </row>
    <row r="29" spans="1:35" ht="22.5" customHeight="1" x14ac:dyDescent="0.15">
      <c r="A29" s="95">
        <v>22</v>
      </c>
      <c r="B29" s="12"/>
      <c r="C29" s="12"/>
      <c r="D29" s="12"/>
      <c r="E29" s="10"/>
      <c r="F29" s="12"/>
      <c r="G29" s="209"/>
      <c r="H29" s="210"/>
      <c r="I29" s="185"/>
      <c r="J29" s="186"/>
      <c r="K29" s="186"/>
      <c r="L29" s="186"/>
      <c r="M29" s="187"/>
      <c r="N29" s="13"/>
      <c r="R29" s="4" t="str">
        <f>IF(ISBLANK(B29),"",VLOOKUP(CONCATENATE($AB$5,F29),$R$263:$S$272,2,FALSE)+B29*100)</f>
        <v/>
      </c>
      <c r="S29" s="22" t="str">
        <f t="shared" si="0"/>
        <v/>
      </c>
      <c r="T29" s="3" t="str">
        <f>IF($S29="","",VLOOKUP($S29,'(種目・作業用)'!$A$2:$D$11,2,FALSE))</f>
        <v/>
      </c>
      <c r="U29" s="3" t="str">
        <f>IF($S29="","",VLOOKUP($S29,'(種目・作業用)'!$A$2:$D$11,3,FALSE))</f>
        <v/>
      </c>
      <c r="V29" s="3" t="str">
        <f>IF($S29="","",VLOOKUP($S29,'(種目・作業用)'!$A$2:$D$11,4,FALSE))</f>
        <v/>
      </c>
      <c r="W29" s="142" t="str">
        <f t="shared" si="1"/>
        <v/>
      </c>
      <c r="X29" s="4" t="str">
        <f t="shared" si="7"/>
        <v xml:space="preserve"> </v>
      </c>
      <c r="Y29" s="4" t="str">
        <f t="shared" si="2"/>
        <v/>
      </c>
      <c r="Z29" s="4" t="str">
        <f t="shared" si="3"/>
        <v/>
      </c>
      <c r="AA29" s="4" t="str">
        <f t="shared" si="4"/>
        <v/>
      </c>
      <c r="AB29" s="5" t="str">
        <f>IF(ISNUMBER(Y29),VLOOKUP(AG29,$AG$262:$AH$309,2,FALSE),"")</f>
        <v/>
      </c>
      <c r="AC29" s="4" t="str">
        <f t="shared" si="8"/>
        <v/>
      </c>
      <c r="AD29" s="4" t="str">
        <f t="shared" si="5"/>
        <v/>
      </c>
      <c r="AE29" s="4"/>
      <c r="AF29" s="4" t="str">
        <f t="shared" si="9"/>
        <v/>
      </c>
      <c r="AG29" s="77" t="e">
        <f>VLOOKUP($AA$5,$B$263:$D$611,2,FALSE)</f>
        <v>#N/A</v>
      </c>
      <c r="AI29" s="70" t="str">
        <f t="shared" si="6"/>
        <v>　</v>
      </c>
    </row>
    <row r="30" spans="1:35" ht="22.5" customHeight="1" x14ac:dyDescent="0.15">
      <c r="A30" s="95">
        <v>23</v>
      </c>
      <c r="B30" s="10"/>
      <c r="C30" s="10"/>
      <c r="D30" s="10"/>
      <c r="E30" s="10"/>
      <c r="F30" s="10"/>
      <c r="G30" s="209"/>
      <c r="H30" s="210"/>
      <c r="I30" s="185"/>
      <c r="J30" s="186"/>
      <c r="K30" s="186"/>
      <c r="L30" s="186"/>
      <c r="M30" s="187"/>
      <c r="N30" s="13"/>
      <c r="R30" s="4" t="str">
        <f>IF(ISBLANK(B30),"",VLOOKUP(CONCATENATE($AB$5,F30),$R$263:$S$272,2,FALSE)+B30*100)</f>
        <v/>
      </c>
      <c r="S30" s="22" t="str">
        <f t="shared" si="0"/>
        <v/>
      </c>
      <c r="T30" s="3" t="str">
        <f>IF($S30="","",VLOOKUP($S30,'(種目・作業用)'!$A$2:$D$11,2,FALSE))</f>
        <v/>
      </c>
      <c r="U30" s="3" t="str">
        <f>IF($S30="","",VLOOKUP($S30,'(種目・作業用)'!$A$2:$D$11,3,FALSE))</f>
        <v/>
      </c>
      <c r="V30" s="3" t="str">
        <f>IF($S30="","",VLOOKUP($S30,'(種目・作業用)'!$A$2:$D$11,4,FALSE))</f>
        <v/>
      </c>
      <c r="W30" s="142" t="str">
        <f t="shared" si="1"/>
        <v/>
      </c>
      <c r="X30" s="4" t="str">
        <f t="shared" si="7"/>
        <v xml:space="preserve"> </v>
      </c>
      <c r="Y30" s="4" t="str">
        <f t="shared" si="2"/>
        <v/>
      </c>
      <c r="Z30" s="4" t="str">
        <f t="shared" si="3"/>
        <v/>
      </c>
      <c r="AA30" s="4" t="str">
        <f t="shared" si="4"/>
        <v/>
      </c>
      <c r="AB30" s="5" t="str">
        <f>IF(ISNUMBER(Y30),VLOOKUP(AG30,$AG$262:$AH$309,2,FALSE),"")</f>
        <v/>
      </c>
      <c r="AC30" s="4" t="str">
        <f t="shared" si="8"/>
        <v/>
      </c>
      <c r="AD30" s="4" t="str">
        <f t="shared" si="5"/>
        <v/>
      </c>
      <c r="AE30" s="4"/>
      <c r="AF30" s="4" t="str">
        <f t="shared" si="9"/>
        <v/>
      </c>
      <c r="AG30" s="77" t="e">
        <f>VLOOKUP($AA$5,$B$263:$D$611,2,FALSE)</f>
        <v>#N/A</v>
      </c>
      <c r="AI30" s="70" t="str">
        <f t="shared" si="6"/>
        <v>　</v>
      </c>
    </row>
    <row r="31" spans="1:35" ht="22.5" customHeight="1" x14ac:dyDescent="0.15">
      <c r="A31" s="95">
        <v>24</v>
      </c>
      <c r="B31" s="10"/>
      <c r="C31" s="10"/>
      <c r="D31" s="10"/>
      <c r="E31" s="10"/>
      <c r="F31" s="10"/>
      <c r="G31" s="183"/>
      <c r="H31" s="184"/>
      <c r="I31" s="178"/>
      <c r="J31" s="179"/>
      <c r="K31" s="179"/>
      <c r="L31" s="179"/>
      <c r="M31" s="180"/>
      <c r="N31" s="13"/>
      <c r="R31" s="4"/>
      <c r="S31" s="22"/>
      <c r="T31" s="3"/>
      <c r="U31" s="3"/>
      <c r="V31" s="3"/>
      <c r="W31" s="142"/>
      <c r="X31" s="4"/>
      <c r="Y31" s="4"/>
      <c r="Z31" s="4"/>
      <c r="AA31" s="4"/>
      <c r="AB31" s="5"/>
      <c r="AC31" s="4"/>
      <c r="AD31" s="4"/>
      <c r="AE31" s="4"/>
      <c r="AF31" s="4"/>
      <c r="AG31" s="77"/>
    </row>
    <row r="32" spans="1:35" ht="22.5" customHeight="1" x14ac:dyDescent="0.15">
      <c r="A32" s="95">
        <v>25</v>
      </c>
      <c r="B32" s="10"/>
      <c r="C32" s="10"/>
      <c r="D32" s="10"/>
      <c r="E32" s="10"/>
      <c r="F32" s="10"/>
      <c r="G32" s="183"/>
      <c r="H32" s="184"/>
      <c r="I32" s="178"/>
      <c r="J32" s="179"/>
      <c r="K32" s="179"/>
      <c r="L32" s="179"/>
      <c r="M32" s="180"/>
      <c r="N32" s="13"/>
      <c r="R32" s="4"/>
      <c r="S32" s="22"/>
      <c r="T32" s="3"/>
      <c r="U32" s="3"/>
      <c r="V32" s="3"/>
      <c r="W32" s="142"/>
      <c r="X32" s="4"/>
      <c r="Y32" s="4"/>
      <c r="Z32" s="4"/>
      <c r="AA32" s="4"/>
      <c r="AB32" s="5"/>
      <c r="AC32" s="4"/>
      <c r="AD32" s="4"/>
      <c r="AE32" s="4"/>
      <c r="AF32" s="4"/>
      <c r="AG32" s="77"/>
    </row>
    <row r="33" spans="1:35" ht="22.5" customHeight="1" x14ac:dyDescent="0.15">
      <c r="A33" s="95">
        <v>26</v>
      </c>
      <c r="B33" s="10"/>
      <c r="C33" s="10"/>
      <c r="D33" s="10"/>
      <c r="E33" s="10"/>
      <c r="F33" s="10"/>
      <c r="G33" s="183"/>
      <c r="H33" s="184"/>
      <c r="I33" s="178"/>
      <c r="J33" s="179"/>
      <c r="K33" s="179"/>
      <c r="L33" s="179"/>
      <c r="M33" s="180"/>
      <c r="N33" s="13"/>
      <c r="R33" s="4"/>
      <c r="S33" s="22"/>
      <c r="T33" s="3"/>
      <c r="U33" s="3"/>
      <c r="V33" s="3"/>
      <c r="W33" s="142"/>
      <c r="X33" s="4"/>
      <c r="Y33" s="4"/>
      <c r="Z33" s="4"/>
      <c r="AA33" s="4"/>
      <c r="AB33" s="5"/>
      <c r="AC33" s="4"/>
      <c r="AD33" s="4"/>
      <c r="AE33" s="4"/>
      <c r="AF33" s="4"/>
      <c r="AG33" s="77"/>
    </row>
    <row r="34" spans="1:35" ht="22.5" customHeight="1" x14ac:dyDescent="0.15">
      <c r="A34" s="95">
        <v>27</v>
      </c>
      <c r="B34" s="10"/>
      <c r="C34" s="10"/>
      <c r="D34" s="10"/>
      <c r="E34" s="10"/>
      <c r="F34" s="10"/>
      <c r="G34" s="183"/>
      <c r="H34" s="184"/>
      <c r="I34" s="178"/>
      <c r="J34" s="179"/>
      <c r="K34" s="179"/>
      <c r="L34" s="179"/>
      <c r="M34" s="180"/>
      <c r="N34" s="13"/>
      <c r="R34" s="4"/>
      <c r="S34" s="22"/>
      <c r="T34" s="3"/>
      <c r="U34" s="3"/>
      <c r="V34" s="3"/>
      <c r="W34" s="142"/>
      <c r="X34" s="4"/>
      <c r="Y34" s="4"/>
      <c r="Z34" s="4"/>
      <c r="AA34" s="4"/>
      <c r="AB34" s="5"/>
      <c r="AC34" s="4"/>
      <c r="AD34" s="4"/>
      <c r="AE34" s="4"/>
      <c r="AF34" s="4"/>
      <c r="AG34" s="77"/>
    </row>
    <row r="35" spans="1:35" ht="22.5" customHeight="1" x14ac:dyDescent="0.15">
      <c r="A35" s="95">
        <v>28</v>
      </c>
      <c r="B35" s="10"/>
      <c r="C35" s="10"/>
      <c r="D35" s="10"/>
      <c r="E35" s="10"/>
      <c r="F35" s="10"/>
      <c r="G35" s="183"/>
      <c r="H35" s="184"/>
      <c r="I35" s="178"/>
      <c r="J35" s="179"/>
      <c r="K35" s="179"/>
      <c r="L35" s="179"/>
      <c r="M35" s="180"/>
      <c r="N35" s="13"/>
      <c r="R35" s="4"/>
      <c r="S35" s="22"/>
      <c r="T35" s="3"/>
      <c r="U35" s="3"/>
      <c r="V35" s="3"/>
      <c r="W35" s="142"/>
      <c r="X35" s="4"/>
      <c r="Y35" s="4"/>
      <c r="Z35" s="4"/>
      <c r="AA35" s="4"/>
      <c r="AB35" s="5"/>
      <c r="AC35" s="4"/>
      <c r="AD35" s="4"/>
      <c r="AE35" s="4"/>
      <c r="AF35" s="4"/>
      <c r="AG35" s="77"/>
    </row>
    <row r="36" spans="1:35" ht="22.5" customHeight="1" x14ac:dyDescent="0.15">
      <c r="A36" s="95">
        <v>29</v>
      </c>
      <c r="B36" s="10"/>
      <c r="C36" s="10"/>
      <c r="D36" s="10"/>
      <c r="E36" s="10"/>
      <c r="F36" s="10"/>
      <c r="G36" s="183"/>
      <c r="H36" s="184"/>
      <c r="I36" s="178"/>
      <c r="J36" s="179"/>
      <c r="K36" s="179"/>
      <c r="L36" s="179"/>
      <c r="M36" s="180"/>
      <c r="N36" s="13"/>
      <c r="R36" s="4"/>
      <c r="S36" s="22"/>
      <c r="T36" s="3"/>
      <c r="U36" s="3"/>
      <c r="V36" s="3"/>
      <c r="W36" s="142"/>
      <c r="X36" s="4"/>
      <c r="Y36" s="4"/>
      <c r="Z36" s="4"/>
      <c r="AA36" s="4"/>
      <c r="AB36" s="5"/>
      <c r="AC36" s="4"/>
      <c r="AD36" s="4"/>
      <c r="AE36" s="4"/>
      <c r="AF36" s="4"/>
      <c r="AG36" s="77"/>
    </row>
    <row r="37" spans="1:35" ht="22.5" customHeight="1" x14ac:dyDescent="0.15">
      <c r="A37" s="95">
        <v>30</v>
      </c>
      <c r="B37" s="10"/>
      <c r="C37" s="10"/>
      <c r="D37" s="10"/>
      <c r="E37" s="10"/>
      <c r="F37" s="10"/>
      <c r="G37" s="183"/>
      <c r="H37" s="184"/>
      <c r="I37" s="178"/>
      <c r="J37" s="179"/>
      <c r="K37" s="179"/>
      <c r="L37" s="179"/>
      <c r="M37" s="180"/>
      <c r="N37" s="13"/>
      <c r="R37" s="4"/>
      <c r="S37" s="22"/>
      <c r="T37" s="3"/>
      <c r="U37" s="3"/>
      <c r="V37" s="3"/>
      <c r="W37" s="142"/>
      <c r="X37" s="4"/>
      <c r="Y37" s="4"/>
      <c r="Z37" s="4"/>
      <c r="AA37" s="4"/>
      <c r="AB37" s="5"/>
      <c r="AC37" s="4"/>
      <c r="AD37" s="4"/>
      <c r="AE37" s="4"/>
      <c r="AF37" s="4"/>
      <c r="AG37" s="77"/>
    </row>
    <row r="38" spans="1:35" ht="22.5" customHeight="1" x14ac:dyDescent="0.15">
      <c r="A38" s="95">
        <v>31</v>
      </c>
      <c r="B38" s="10"/>
      <c r="C38" s="10"/>
      <c r="D38" s="10"/>
      <c r="E38" s="10"/>
      <c r="F38" s="10"/>
      <c r="G38" s="183"/>
      <c r="H38" s="184"/>
      <c r="I38" s="178"/>
      <c r="J38" s="179"/>
      <c r="K38" s="179"/>
      <c r="L38" s="179"/>
      <c r="M38" s="180"/>
      <c r="N38" s="13"/>
      <c r="R38" s="4"/>
      <c r="S38" s="22"/>
      <c r="T38" s="3"/>
      <c r="U38" s="3"/>
      <c r="V38" s="3"/>
      <c r="W38" s="142"/>
      <c r="X38" s="4"/>
      <c r="Y38" s="4"/>
      <c r="Z38" s="4"/>
      <c r="AA38" s="4"/>
      <c r="AB38" s="5"/>
      <c r="AC38" s="4"/>
      <c r="AD38" s="4"/>
      <c r="AE38" s="4"/>
      <c r="AF38" s="4"/>
      <c r="AG38" s="77"/>
    </row>
    <row r="39" spans="1:35" ht="22.5" customHeight="1" x14ac:dyDescent="0.15">
      <c r="A39" s="95">
        <v>32</v>
      </c>
      <c r="B39" s="10"/>
      <c r="C39" s="10"/>
      <c r="D39" s="10"/>
      <c r="E39" s="10"/>
      <c r="F39" s="10"/>
      <c r="G39" s="183"/>
      <c r="H39" s="184"/>
      <c r="I39" s="178"/>
      <c r="J39" s="179"/>
      <c r="K39" s="179"/>
      <c r="L39" s="179"/>
      <c r="M39" s="180"/>
      <c r="N39" s="13"/>
      <c r="R39" s="4"/>
      <c r="S39" s="22"/>
      <c r="T39" s="3"/>
      <c r="U39" s="3"/>
      <c r="V39" s="3"/>
      <c r="W39" s="142"/>
      <c r="X39" s="4"/>
      <c r="Y39" s="4"/>
      <c r="Z39" s="4"/>
      <c r="AA39" s="4"/>
      <c r="AB39" s="5"/>
      <c r="AC39" s="4"/>
      <c r="AD39" s="4"/>
      <c r="AE39" s="4"/>
      <c r="AF39" s="4"/>
      <c r="AG39" s="77"/>
    </row>
    <row r="40" spans="1:35" ht="22.5" customHeight="1" x14ac:dyDescent="0.15">
      <c r="A40" s="95">
        <v>33</v>
      </c>
      <c r="B40" s="10"/>
      <c r="C40" s="10"/>
      <c r="D40" s="10"/>
      <c r="E40" s="10"/>
      <c r="F40" s="10"/>
      <c r="G40" s="183"/>
      <c r="H40" s="184"/>
      <c r="I40" s="178"/>
      <c r="J40" s="179"/>
      <c r="K40" s="179"/>
      <c r="L40" s="179"/>
      <c r="M40" s="180"/>
      <c r="N40" s="13"/>
      <c r="R40" s="4"/>
      <c r="S40" s="22"/>
      <c r="T40" s="3"/>
      <c r="U40" s="3"/>
      <c r="V40" s="3"/>
      <c r="W40" s="142"/>
      <c r="X40" s="4"/>
      <c r="Y40" s="4"/>
      <c r="Z40" s="4"/>
      <c r="AA40" s="4"/>
      <c r="AB40" s="5"/>
      <c r="AC40" s="4"/>
      <c r="AD40" s="4"/>
      <c r="AE40" s="4"/>
      <c r="AF40" s="4"/>
      <c r="AG40" s="77"/>
    </row>
    <row r="41" spans="1:35" ht="22.5" customHeight="1" x14ac:dyDescent="0.15">
      <c r="A41" s="95">
        <v>34</v>
      </c>
      <c r="B41" s="10"/>
      <c r="C41" s="10"/>
      <c r="D41" s="10"/>
      <c r="E41" s="10"/>
      <c r="F41" s="10"/>
      <c r="G41" s="183"/>
      <c r="H41" s="184"/>
      <c r="I41" s="178"/>
      <c r="J41" s="179"/>
      <c r="K41" s="179"/>
      <c r="L41" s="179"/>
      <c r="M41" s="180"/>
      <c r="N41" s="13"/>
      <c r="R41" s="4"/>
      <c r="S41" s="22"/>
      <c r="T41" s="3"/>
      <c r="U41" s="3"/>
      <c r="V41" s="3"/>
      <c r="W41" s="142"/>
      <c r="X41" s="4"/>
      <c r="Y41" s="4"/>
      <c r="Z41" s="4"/>
      <c r="AA41" s="4"/>
      <c r="AB41" s="5"/>
      <c r="AC41" s="4"/>
      <c r="AD41" s="4"/>
      <c r="AE41" s="4"/>
      <c r="AF41" s="4"/>
      <c r="AG41" s="77"/>
    </row>
    <row r="42" spans="1:35" ht="22.5" customHeight="1" x14ac:dyDescent="0.15">
      <c r="A42" s="95">
        <v>35</v>
      </c>
      <c r="B42" s="10"/>
      <c r="C42" s="10"/>
      <c r="D42" s="10"/>
      <c r="E42" s="10"/>
      <c r="F42" s="10"/>
      <c r="G42" s="183"/>
      <c r="H42" s="184"/>
      <c r="I42" s="178"/>
      <c r="J42" s="179"/>
      <c r="K42" s="179"/>
      <c r="L42" s="179"/>
      <c r="M42" s="180"/>
      <c r="N42" s="13"/>
      <c r="R42" s="4"/>
      <c r="S42" s="22"/>
      <c r="T42" s="3"/>
      <c r="U42" s="3"/>
      <c r="V42" s="3"/>
      <c r="W42" s="142"/>
      <c r="X42" s="4"/>
      <c r="Y42" s="4"/>
      <c r="Z42" s="4"/>
      <c r="AA42" s="4"/>
      <c r="AB42" s="5"/>
      <c r="AC42" s="4"/>
      <c r="AD42" s="4"/>
      <c r="AE42" s="4"/>
      <c r="AF42" s="4"/>
      <c r="AG42" s="77"/>
    </row>
    <row r="43" spans="1:35" ht="22.5" customHeight="1" x14ac:dyDescent="0.15">
      <c r="A43" s="95">
        <v>36</v>
      </c>
      <c r="B43" s="10"/>
      <c r="C43" s="10"/>
      <c r="D43" s="10"/>
      <c r="E43" s="10"/>
      <c r="F43" s="10"/>
      <c r="G43" s="183"/>
      <c r="H43" s="184"/>
      <c r="I43" s="178"/>
      <c r="J43" s="179"/>
      <c r="K43" s="179"/>
      <c r="L43" s="179"/>
      <c r="M43" s="180"/>
      <c r="N43" s="13"/>
      <c r="R43" s="4"/>
      <c r="S43" s="22"/>
      <c r="T43" s="3"/>
      <c r="U43" s="3"/>
      <c r="V43" s="3"/>
      <c r="W43" s="142"/>
      <c r="X43" s="4"/>
      <c r="Y43" s="4"/>
      <c r="Z43" s="4"/>
      <c r="AA43" s="4"/>
      <c r="AB43" s="5"/>
      <c r="AC43" s="4"/>
      <c r="AD43" s="4"/>
      <c r="AE43" s="4"/>
      <c r="AF43" s="4"/>
      <c r="AG43" s="77"/>
    </row>
    <row r="44" spans="1:35" ht="22.5" customHeight="1" x14ac:dyDescent="0.15">
      <c r="A44" s="95">
        <v>37</v>
      </c>
      <c r="B44" s="10"/>
      <c r="C44" s="10"/>
      <c r="D44" s="10"/>
      <c r="E44" s="10"/>
      <c r="F44" s="10"/>
      <c r="G44" s="183"/>
      <c r="H44" s="184"/>
      <c r="I44" s="178"/>
      <c r="J44" s="179"/>
      <c r="K44" s="179"/>
      <c r="L44" s="179"/>
      <c r="M44" s="180"/>
      <c r="N44" s="13"/>
      <c r="R44" s="4"/>
      <c r="S44" s="22"/>
      <c r="T44" s="3"/>
      <c r="U44" s="3"/>
      <c r="V44" s="3"/>
      <c r="W44" s="142"/>
      <c r="X44" s="4"/>
      <c r="Y44" s="4"/>
      <c r="Z44" s="4"/>
      <c r="AA44" s="4"/>
      <c r="AB44" s="5"/>
      <c r="AC44" s="4"/>
      <c r="AD44" s="4"/>
      <c r="AE44" s="4"/>
      <c r="AF44" s="4"/>
      <c r="AG44" s="77"/>
    </row>
    <row r="45" spans="1:35" ht="22.5" customHeight="1" x14ac:dyDescent="0.15">
      <c r="A45" s="95">
        <v>38</v>
      </c>
      <c r="B45" s="10"/>
      <c r="C45" s="10"/>
      <c r="D45" s="10"/>
      <c r="E45" s="10"/>
      <c r="F45" s="10"/>
      <c r="G45" s="183"/>
      <c r="H45" s="184"/>
      <c r="I45" s="178"/>
      <c r="J45" s="179"/>
      <c r="K45" s="179"/>
      <c r="L45" s="179"/>
      <c r="M45" s="180"/>
      <c r="N45" s="13"/>
      <c r="R45" s="4"/>
      <c r="S45" s="22"/>
      <c r="T45" s="3"/>
      <c r="U45" s="3"/>
      <c r="V45" s="3"/>
      <c r="W45" s="142"/>
      <c r="X45" s="4"/>
      <c r="Y45" s="4"/>
      <c r="Z45" s="4"/>
      <c r="AA45" s="4"/>
      <c r="AB45" s="5"/>
      <c r="AC45" s="4"/>
      <c r="AD45" s="4"/>
      <c r="AE45" s="4"/>
      <c r="AF45" s="4"/>
      <c r="AG45" s="77"/>
    </row>
    <row r="46" spans="1:35" ht="22.5" customHeight="1" x14ac:dyDescent="0.15">
      <c r="A46" s="95">
        <v>39</v>
      </c>
      <c r="B46" s="10"/>
      <c r="C46" s="10"/>
      <c r="D46" s="10"/>
      <c r="E46" s="10"/>
      <c r="F46" s="10"/>
      <c r="G46" s="183"/>
      <c r="H46" s="184"/>
      <c r="I46" s="178"/>
      <c r="J46" s="179"/>
      <c r="K46" s="179"/>
      <c r="L46" s="179"/>
      <c r="M46" s="180"/>
      <c r="N46" s="13"/>
      <c r="R46" s="4"/>
      <c r="S46" s="22"/>
      <c r="T46" s="3"/>
      <c r="U46" s="3"/>
      <c r="V46" s="3"/>
      <c r="W46" s="142"/>
      <c r="X46" s="4"/>
      <c r="Y46" s="4"/>
      <c r="Z46" s="4"/>
      <c r="AA46" s="4"/>
      <c r="AB46" s="5"/>
      <c r="AC46" s="4"/>
      <c r="AD46" s="4"/>
      <c r="AE46" s="4"/>
      <c r="AF46" s="4"/>
      <c r="AG46" s="77"/>
    </row>
    <row r="47" spans="1:35" ht="22.5" customHeight="1" x14ac:dyDescent="0.15">
      <c r="A47" s="96">
        <v>40</v>
      </c>
      <c r="B47" s="159"/>
      <c r="C47" s="159"/>
      <c r="D47" s="159"/>
      <c r="E47" s="154"/>
      <c r="F47" s="159"/>
      <c r="G47" s="225"/>
      <c r="H47" s="226"/>
      <c r="I47" s="194"/>
      <c r="J47" s="195"/>
      <c r="K47" s="195"/>
      <c r="L47" s="195"/>
      <c r="M47" s="196"/>
      <c r="N47" s="160"/>
      <c r="R47" s="4" t="str">
        <f>IF(ISBLANK(B47),"",VLOOKUP(CONCATENATE($AB$5,F47),$R$263:$S$272,2,FALSE)+B47*100)</f>
        <v/>
      </c>
      <c r="S47" s="22" t="str">
        <f t="shared" si="0"/>
        <v/>
      </c>
      <c r="T47" s="3" t="str">
        <f>IF($S47="","",VLOOKUP($S47,'(種目・作業用)'!$A$2:$D$11,2,FALSE))</f>
        <v/>
      </c>
      <c r="U47" s="3" t="str">
        <f>IF($S47="","",VLOOKUP($S47,'(種目・作業用)'!$A$2:$D$11,3,FALSE))</f>
        <v/>
      </c>
      <c r="V47" s="3" t="str">
        <f>IF($S47="","",VLOOKUP($S47,'(種目・作業用)'!$A$2:$D$11,4,FALSE))</f>
        <v/>
      </c>
      <c r="W47" s="142" t="str">
        <f t="shared" si="1"/>
        <v/>
      </c>
      <c r="X47" s="4" t="str">
        <f t="shared" si="7"/>
        <v xml:space="preserve"> </v>
      </c>
      <c r="Y47" s="4" t="str">
        <f t="shared" si="2"/>
        <v/>
      </c>
      <c r="Z47" s="4" t="str">
        <f t="shared" si="3"/>
        <v/>
      </c>
      <c r="AA47" s="4" t="str">
        <f t="shared" si="4"/>
        <v/>
      </c>
      <c r="AB47" s="5" t="str">
        <f>IF(ISNUMBER(Y47),VLOOKUP(AG47,$AG$262:$AH$309,2,FALSE),"")</f>
        <v/>
      </c>
      <c r="AC47" s="4" t="str">
        <f t="shared" si="8"/>
        <v/>
      </c>
      <c r="AD47" s="4" t="str">
        <f t="shared" si="5"/>
        <v/>
      </c>
      <c r="AE47" s="4"/>
      <c r="AF47" s="4" t="str">
        <f t="shared" si="9"/>
        <v/>
      </c>
      <c r="AG47" s="77" t="e">
        <f>VLOOKUP($AA$5,$B$263:$D$611,2,FALSE)</f>
        <v>#N/A</v>
      </c>
      <c r="AI47" s="70" t="str">
        <f t="shared" si="6"/>
        <v>　</v>
      </c>
    </row>
    <row r="48" spans="1:35" ht="22.5" customHeight="1" x14ac:dyDescent="0.15">
      <c r="A48" s="97"/>
      <c r="B48" s="98"/>
      <c r="C48" s="98"/>
      <c r="D48" s="98"/>
      <c r="E48" s="98"/>
      <c r="F48" s="98"/>
      <c r="G48" s="161"/>
      <c r="H48" s="174" t="s">
        <v>1409</v>
      </c>
      <c r="I48" s="236"/>
      <c r="J48" s="236"/>
      <c r="K48" s="236"/>
      <c r="L48" s="236"/>
      <c r="M48" s="236"/>
      <c r="N48" s="158" t="s">
        <v>14</v>
      </c>
      <c r="S48" s="22"/>
      <c r="T48" s="3"/>
      <c r="U48" s="3"/>
      <c r="V48" s="3"/>
      <c r="W48" s="142"/>
      <c r="X48" s="4"/>
      <c r="AB48" s="21"/>
      <c r="AD48" s="4"/>
      <c r="AG48" s="77"/>
    </row>
    <row r="49" spans="1:35" ht="7.5" customHeight="1" x14ac:dyDescent="0.15">
      <c r="A49" s="82"/>
      <c r="B49" s="82"/>
      <c r="C49" s="82"/>
      <c r="D49" s="82"/>
      <c r="E49" s="82"/>
      <c r="F49" s="82"/>
      <c r="G49" s="83"/>
      <c r="H49" s="84"/>
      <c r="I49" s="84"/>
      <c r="J49" s="84"/>
      <c r="K49" s="84"/>
      <c r="L49" s="84"/>
      <c r="M49" s="84"/>
      <c r="N49" s="85"/>
      <c r="S49" s="22"/>
      <c r="T49" s="3"/>
      <c r="U49" s="3"/>
      <c r="V49" s="3"/>
      <c r="W49" s="142"/>
      <c r="X49" s="4"/>
      <c r="AB49" s="21"/>
      <c r="AD49" s="4"/>
      <c r="AG49" s="77"/>
    </row>
    <row r="50" spans="1:35" ht="22.5" customHeight="1" x14ac:dyDescent="0.15">
      <c r="A50" s="213" t="s">
        <v>1087</v>
      </c>
      <c r="B50" s="213"/>
      <c r="C50" s="213"/>
      <c r="D50" s="213"/>
      <c r="E50" s="213"/>
      <c r="F50" s="213"/>
      <c r="G50" s="213"/>
      <c r="H50" s="213"/>
      <c r="I50" s="213"/>
      <c r="J50" s="213"/>
      <c r="K50" s="213"/>
      <c r="L50" s="213"/>
      <c r="M50" s="213"/>
      <c r="N50" s="213"/>
      <c r="S50" s="22"/>
      <c r="T50" s="3"/>
      <c r="U50" s="3"/>
      <c r="V50" s="3"/>
      <c r="W50" s="142"/>
      <c r="X50" s="4"/>
      <c r="AB50" s="21"/>
      <c r="AD50" s="4"/>
      <c r="AG50" s="77"/>
    </row>
    <row r="51" spans="1:35" ht="7.5" customHeight="1" x14ac:dyDescent="0.15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S51" s="22"/>
      <c r="T51" s="3"/>
      <c r="U51" s="3"/>
      <c r="V51" s="3"/>
      <c r="W51" s="142"/>
      <c r="X51" s="4"/>
      <c r="AB51" s="21"/>
      <c r="AD51" s="4"/>
      <c r="AG51" s="77"/>
    </row>
    <row r="52" spans="1:35" x14ac:dyDescent="0.15">
      <c r="A52" s="72"/>
      <c r="B52" s="72"/>
      <c r="C52" s="72" t="s">
        <v>15</v>
      </c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S52" s="22"/>
      <c r="T52" s="3"/>
      <c r="U52" s="3"/>
      <c r="V52" s="3"/>
      <c r="W52" s="142"/>
      <c r="X52" s="4"/>
      <c r="AB52" s="21"/>
      <c r="AD52" s="4"/>
      <c r="AG52" s="77"/>
    </row>
    <row r="53" spans="1:35" x14ac:dyDescent="0.15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S53" s="22"/>
      <c r="T53" s="3"/>
      <c r="U53" s="3"/>
      <c r="V53" s="3"/>
      <c r="W53" s="142"/>
      <c r="X53" s="4"/>
      <c r="AB53" s="21"/>
      <c r="AD53" s="4"/>
      <c r="AG53" s="77"/>
    </row>
    <row r="54" spans="1:35" x14ac:dyDescent="0.15">
      <c r="A54" s="72"/>
      <c r="B54" s="72"/>
      <c r="C54" s="231" t="s">
        <v>1310</v>
      </c>
      <c r="D54" s="231"/>
      <c r="E54" s="72"/>
      <c r="F54" s="72"/>
      <c r="G54" s="72"/>
      <c r="H54" s="72"/>
      <c r="I54" s="72"/>
      <c r="J54" s="72"/>
      <c r="K54" s="72"/>
      <c r="L54" s="72"/>
      <c r="M54" s="72"/>
      <c r="N54" s="72"/>
      <c r="S54" s="22"/>
      <c r="T54" s="3"/>
      <c r="U54" s="3"/>
      <c r="V54" s="3"/>
      <c r="W54" s="142"/>
      <c r="X54" s="4"/>
      <c r="AB54" s="21"/>
      <c r="AD54" s="4"/>
      <c r="AG54" s="77"/>
    </row>
    <row r="55" spans="1:35" ht="22.5" customHeight="1" x14ac:dyDescent="0.15">
      <c r="A55" s="72"/>
      <c r="B55" s="72"/>
      <c r="C55" s="72"/>
      <c r="D55" s="72"/>
      <c r="E55" s="72"/>
      <c r="F55" s="216"/>
      <c r="G55" s="216"/>
      <c r="H55" s="167" t="s">
        <v>1408</v>
      </c>
      <c r="I55" s="166"/>
      <c r="J55" s="72"/>
      <c r="K55" s="72"/>
      <c r="L55" s="72"/>
      <c r="M55" s="72"/>
      <c r="N55" s="72"/>
      <c r="S55" s="22"/>
      <c r="T55" s="3"/>
      <c r="U55" s="3"/>
      <c r="V55" s="3"/>
      <c r="W55" s="142"/>
      <c r="X55" s="4"/>
      <c r="AB55" s="21"/>
      <c r="AD55" s="4"/>
      <c r="AG55" s="77"/>
    </row>
    <row r="56" spans="1:35" ht="22.5" customHeight="1" x14ac:dyDescent="0.15">
      <c r="A56" s="72"/>
      <c r="B56" s="72"/>
      <c r="C56" s="72"/>
      <c r="D56" s="72"/>
      <c r="E56" s="72"/>
      <c r="F56" s="72"/>
      <c r="G56" s="100" t="s">
        <v>17</v>
      </c>
      <c r="H56" s="230"/>
      <c r="I56" s="230"/>
      <c r="J56" s="230"/>
      <c r="K56" s="230"/>
      <c r="L56" s="230"/>
      <c r="M56" s="101" t="s">
        <v>14</v>
      </c>
      <c r="N56" s="72"/>
      <c r="S56" s="22"/>
      <c r="T56" s="3"/>
      <c r="U56" s="3"/>
      <c r="V56" s="3"/>
      <c r="W56" s="142"/>
      <c r="X56" s="4"/>
      <c r="AB56" s="21"/>
      <c r="AD56" s="4"/>
      <c r="AG56" s="77"/>
    </row>
    <row r="57" spans="1:35" ht="28.5" customHeight="1" x14ac:dyDescent="0.15">
      <c r="A57" s="206" t="str">
        <f>A2</f>
        <v>第27回 西村山陸上競技選手権大会　参加申込一覧表</v>
      </c>
      <c r="B57" s="206"/>
      <c r="C57" s="206"/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  <c r="S57" s="22"/>
      <c r="T57" s="3"/>
      <c r="U57" s="3"/>
      <c r="V57" s="3"/>
      <c r="W57" s="142"/>
      <c r="X57" s="4"/>
      <c r="AB57" s="21"/>
      <c r="AD57" s="4"/>
      <c r="AG57" s="77"/>
    </row>
    <row r="58" spans="1:35" ht="7.5" customHeight="1" x14ac:dyDescent="0.15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S58" s="22"/>
      <c r="T58" s="3"/>
      <c r="U58" s="3"/>
      <c r="V58" s="3"/>
      <c r="W58" s="142"/>
      <c r="X58" s="4"/>
      <c r="AB58" s="21"/>
      <c r="AD58" s="4"/>
      <c r="AG58" s="77"/>
    </row>
    <row r="59" spans="1:35" ht="22.5" customHeight="1" x14ac:dyDescent="0.15">
      <c r="A59" s="221" t="s">
        <v>0</v>
      </c>
      <c r="B59" s="222"/>
      <c r="C59" s="232">
        <f>C4</f>
        <v>0</v>
      </c>
      <c r="D59" s="233"/>
      <c r="E59" s="233"/>
      <c r="F59" s="233"/>
      <c r="G59" s="233"/>
      <c r="H59" s="233"/>
      <c r="I59" s="221" t="s">
        <v>12</v>
      </c>
      <c r="J59" s="222"/>
      <c r="K59" s="222"/>
      <c r="L59" s="222"/>
      <c r="M59" s="223"/>
      <c r="N59" s="168"/>
      <c r="S59" s="22"/>
      <c r="T59" s="3"/>
      <c r="U59" s="3"/>
      <c r="V59" s="3"/>
      <c r="W59" s="142"/>
      <c r="X59" s="4"/>
      <c r="AB59" s="21"/>
      <c r="AD59" s="4"/>
      <c r="AG59" s="77"/>
    </row>
    <row r="60" spans="1:35" ht="22.5" customHeight="1" x14ac:dyDescent="0.15">
      <c r="A60" s="188" t="s">
        <v>1203</v>
      </c>
      <c r="B60" s="189"/>
      <c r="C60" s="234">
        <f>C5</f>
        <v>0</v>
      </c>
      <c r="D60" s="235"/>
      <c r="E60" s="235"/>
      <c r="F60" s="235"/>
      <c r="G60" s="235"/>
      <c r="H60" s="235"/>
      <c r="I60" s="188" t="s">
        <v>16</v>
      </c>
      <c r="J60" s="219"/>
      <c r="K60" s="219"/>
      <c r="L60" s="219"/>
      <c r="M60" s="220"/>
      <c r="N60" s="169"/>
      <c r="S60" s="22"/>
      <c r="T60" s="3"/>
      <c r="U60" s="3"/>
      <c r="V60" s="3"/>
      <c r="W60" s="142"/>
      <c r="X60" s="4"/>
      <c r="AB60" s="21"/>
      <c r="AD60" s="4"/>
      <c r="AG60" s="77"/>
    </row>
    <row r="61" spans="1:35" ht="17.25" customHeight="1" x14ac:dyDescent="0.15">
      <c r="A61" s="201"/>
      <c r="B61" s="203" t="s">
        <v>1</v>
      </c>
      <c r="C61" s="203" t="s">
        <v>2</v>
      </c>
      <c r="D61" s="203"/>
      <c r="E61" s="203" t="s">
        <v>3</v>
      </c>
      <c r="F61" s="203" t="s">
        <v>4</v>
      </c>
      <c r="G61" s="197" t="s">
        <v>1309</v>
      </c>
      <c r="H61" s="198"/>
      <c r="I61" s="224" t="s">
        <v>9</v>
      </c>
      <c r="J61" s="203"/>
      <c r="K61" s="203"/>
      <c r="L61" s="203"/>
      <c r="M61" s="203"/>
      <c r="N61" s="190" t="s">
        <v>6</v>
      </c>
      <c r="S61" s="22"/>
      <c r="T61" s="3"/>
      <c r="U61" s="3"/>
      <c r="V61" s="3"/>
      <c r="W61" s="142"/>
      <c r="X61" s="4"/>
      <c r="AB61" s="21"/>
      <c r="AD61" s="4"/>
      <c r="AG61" s="77"/>
    </row>
    <row r="62" spans="1:35" ht="17.25" customHeight="1" thickBot="1" x14ac:dyDescent="0.2">
      <c r="A62" s="202"/>
      <c r="B62" s="204"/>
      <c r="C62" s="155" t="s">
        <v>11</v>
      </c>
      <c r="D62" s="155" t="s">
        <v>10</v>
      </c>
      <c r="E62" s="204"/>
      <c r="F62" s="204"/>
      <c r="G62" s="199"/>
      <c r="H62" s="200"/>
      <c r="I62" s="204"/>
      <c r="J62" s="204"/>
      <c r="K62" s="204"/>
      <c r="L62" s="204"/>
      <c r="M62" s="204"/>
      <c r="N62" s="191"/>
      <c r="S62" s="22"/>
      <c r="T62" s="3"/>
      <c r="U62" s="3"/>
      <c r="V62" s="3"/>
      <c r="W62" s="142"/>
      <c r="X62" s="4"/>
      <c r="AB62" s="21"/>
      <c r="AD62" s="4"/>
      <c r="AG62" s="77"/>
    </row>
    <row r="63" spans="1:35" ht="22.5" customHeight="1" thickTop="1" x14ac:dyDescent="0.15">
      <c r="A63" s="94">
        <v>41</v>
      </c>
      <c r="B63" s="12"/>
      <c r="C63" s="12"/>
      <c r="D63" s="12"/>
      <c r="E63" s="10"/>
      <c r="F63" s="12"/>
      <c r="G63" s="211"/>
      <c r="H63" s="212"/>
      <c r="I63" s="227"/>
      <c r="J63" s="228"/>
      <c r="K63" s="228"/>
      <c r="L63" s="228"/>
      <c r="M63" s="229"/>
      <c r="N63" s="11"/>
      <c r="R63" s="4" t="str">
        <f>IF(ISBLANK(B63),"",VLOOKUP(CONCATENATE($AB$5,F63),$R$263:$S$272,2,FALSE)+B63*100)</f>
        <v/>
      </c>
      <c r="S63" s="22" t="str">
        <f t="shared" ref="S63:S102" si="10">IF(ISBLANK(G63),"",G63)</f>
        <v/>
      </c>
      <c r="T63" s="3" t="str">
        <f>IF($S63="","",VLOOKUP($S63,'(種目・作業用)'!$A$2:$D$11,2,FALSE))</f>
        <v/>
      </c>
      <c r="U63" s="3" t="str">
        <f>IF($S63="","",VLOOKUP($S63,'(種目・作業用)'!$A$2:$D$11,3,FALSE))</f>
        <v/>
      </c>
      <c r="V63" s="3" t="str">
        <f>IF($S63="","",VLOOKUP($S63,'(種目・作業用)'!$A$2:$D$11,4,FALSE))</f>
        <v/>
      </c>
      <c r="W63" s="142" t="str">
        <f t="shared" ref="W63:W102" si="11">IF(I63="","",I63)</f>
        <v/>
      </c>
      <c r="X63" s="4" t="str">
        <f t="shared" si="7"/>
        <v xml:space="preserve"> </v>
      </c>
      <c r="Y63" s="4" t="str">
        <f t="shared" ref="Y63:Y102" si="12">IF(ISBLANK(B63),"",B63)</f>
        <v/>
      </c>
      <c r="Z63" s="4" t="str">
        <f t="shared" ref="Z63:Z102" si="13">IF(ISNUMBER(Y63),IF(ISBLANK(E63),AI63,CONCATENATE(AI63,"(",E63,")")),"")</f>
        <v/>
      </c>
      <c r="AA63" s="4" t="str">
        <f t="shared" ref="AA63:AA102" si="14">IF(ISNUMBER(Y63),D63,"")</f>
        <v/>
      </c>
      <c r="AB63" s="5" t="str">
        <f>IF(ISNUMBER(Y63),VLOOKUP(AG63,$AG$262:$AH$309,2,FALSE),"")</f>
        <v/>
      </c>
      <c r="AC63" s="4" t="str">
        <f t="shared" ref="AC63:AC102" si="15">IF(ISNUMBER(Y63),$AC$5,"")</f>
        <v/>
      </c>
      <c r="AD63" s="4" t="str">
        <f t="shared" ref="AD63:AD102" si="16">IF(ISBLANK(F63),"",IF(F63="男",1,2))</f>
        <v/>
      </c>
      <c r="AE63" s="4"/>
      <c r="AF63" s="4" t="str">
        <f t="shared" ref="AF63:AF102" si="17">IF(ISNUMBER(Y63),$AA$5,"")</f>
        <v/>
      </c>
      <c r="AG63" s="77" t="e">
        <f>VLOOKUP($AA$5,$B$263:$D$611,2,FALSE)</f>
        <v>#N/A</v>
      </c>
      <c r="AI63" s="70" t="str">
        <f t="shared" ref="AI63:AI102" si="18">IF(LEN(C63)&gt;6,SUBSTITUTE(C63,"　",""),IF(LEN(C63)=6,C63,IF(LEN(C63)=5,CONCATENATE(C63,"　"),IF(LEN(C63)=4,CONCATENATE(SUBSTITUTE(C63,"　","　　"),"　"),CONCATENATE(SUBSTITUTE(C63,"　","　　　"),"　")))))</f>
        <v>　</v>
      </c>
    </row>
    <row r="64" spans="1:35" ht="22.5" customHeight="1" x14ac:dyDescent="0.15">
      <c r="A64" s="95">
        <v>42</v>
      </c>
      <c r="B64" s="12"/>
      <c r="C64" s="12"/>
      <c r="D64" s="12"/>
      <c r="E64" s="10"/>
      <c r="F64" s="12"/>
      <c r="G64" s="192"/>
      <c r="H64" s="193"/>
      <c r="I64" s="185"/>
      <c r="J64" s="186"/>
      <c r="K64" s="186"/>
      <c r="L64" s="186"/>
      <c r="M64" s="187"/>
      <c r="N64" s="13"/>
      <c r="R64" s="4" t="str">
        <f>IF(ISBLANK(B64),"",VLOOKUP(CONCATENATE($AB$5,F64),$R$263:$S$272,2,FALSE)+B64*100)</f>
        <v/>
      </c>
      <c r="S64" s="22" t="str">
        <f t="shared" si="10"/>
        <v/>
      </c>
      <c r="T64" s="3" t="str">
        <f>IF($S64="","",VLOOKUP($S64,'(種目・作業用)'!$A$2:$D$11,2,FALSE))</f>
        <v/>
      </c>
      <c r="U64" s="3" t="str">
        <f>IF($S64="","",VLOOKUP($S64,'(種目・作業用)'!$A$2:$D$11,3,FALSE))</f>
        <v/>
      </c>
      <c r="V64" s="3" t="str">
        <f>IF($S64="","",VLOOKUP($S64,'(種目・作業用)'!$A$2:$D$11,4,FALSE))</f>
        <v/>
      </c>
      <c r="W64" s="142" t="str">
        <f t="shared" si="11"/>
        <v/>
      </c>
      <c r="X64" s="4" t="str">
        <f t="shared" si="7"/>
        <v xml:space="preserve"> </v>
      </c>
      <c r="Y64" s="4" t="str">
        <f t="shared" si="12"/>
        <v/>
      </c>
      <c r="Z64" s="4" t="str">
        <f t="shared" si="13"/>
        <v/>
      </c>
      <c r="AA64" s="4" t="str">
        <f t="shared" si="14"/>
        <v/>
      </c>
      <c r="AB64" s="5" t="str">
        <f t="shared" ref="AB64:AB102" si="19">IF(ISNUMBER(Y64),VLOOKUP(AG64,$AG$262:$AH$309,2,FALSE),"")</f>
        <v/>
      </c>
      <c r="AC64" s="4" t="str">
        <f t="shared" si="15"/>
        <v/>
      </c>
      <c r="AD64" s="4" t="str">
        <f t="shared" si="16"/>
        <v/>
      </c>
      <c r="AE64" s="4"/>
      <c r="AF64" s="4" t="str">
        <f t="shared" si="17"/>
        <v/>
      </c>
      <c r="AG64" s="77" t="e">
        <f>VLOOKUP($AA$5,$B$263:$D$611,2,FALSE)</f>
        <v>#N/A</v>
      </c>
      <c r="AI64" s="70" t="str">
        <f t="shared" si="18"/>
        <v>　</v>
      </c>
    </row>
    <row r="65" spans="1:35" ht="22.5" customHeight="1" x14ac:dyDescent="0.15">
      <c r="A65" s="95">
        <v>43</v>
      </c>
      <c r="B65" s="12"/>
      <c r="C65" s="12"/>
      <c r="D65" s="12"/>
      <c r="E65" s="10"/>
      <c r="F65" s="12"/>
      <c r="G65" s="192"/>
      <c r="H65" s="193"/>
      <c r="I65" s="185"/>
      <c r="J65" s="186"/>
      <c r="K65" s="186"/>
      <c r="L65" s="186"/>
      <c r="M65" s="187"/>
      <c r="N65" s="13"/>
      <c r="R65" s="4" t="str">
        <f>IF(ISBLANK(B65),"",VLOOKUP(CONCATENATE($AB$5,F65),$R$263:$S$272,2,FALSE)+B65*100)</f>
        <v/>
      </c>
      <c r="S65" s="22" t="str">
        <f t="shared" si="10"/>
        <v/>
      </c>
      <c r="T65" s="3" t="str">
        <f>IF($S65="","",VLOOKUP($S65,'(種目・作業用)'!$A$2:$D$11,2,FALSE))</f>
        <v/>
      </c>
      <c r="U65" s="3" t="str">
        <f>IF($S65="","",VLOOKUP($S65,'(種目・作業用)'!$A$2:$D$11,3,FALSE))</f>
        <v/>
      </c>
      <c r="V65" s="3" t="str">
        <f>IF($S65="","",VLOOKUP($S65,'(種目・作業用)'!$A$2:$D$11,4,FALSE))</f>
        <v/>
      </c>
      <c r="W65" s="142" t="str">
        <f t="shared" si="11"/>
        <v/>
      </c>
      <c r="X65" s="4" t="str">
        <f t="shared" si="7"/>
        <v xml:space="preserve"> </v>
      </c>
      <c r="Y65" s="4" t="str">
        <f t="shared" si="12"/>
        <v/>
      </c>
      <c r="Z65" s="4" t="str">
        <f t="shared" si="13"/>
        <v/>
      </c>
      <c r="AA65" s="4" t="str">
        <f t="shared" si="14"/>
        <v/>
      </c>
      <c r="AB65" s="5" t="str">
        <f t="shared" si="19"/>
        <v/>
      </c>
      <c r="AC65" s="4" t="str">
        <f t="shared" si="15"/>
        <v/>
      </c>
      <c r="AD65" s="4" t="str">
        <f t="shared" si="16"/>
        <v/>
      </c>
      <c r="AE65" s="4"/>
      <c r="AF65" s="4" t="str">
        <f t="shared" si="17"/>
        <v/>
      </c>
      <c r="AG65" s="77" t="e">
        <f>VLOOKUP($AA$5,$B$263:$D$611,2,FALSE)</f>
        <v>#N/A</v>
      </c>
      <c r="AI65" s="70" t="str">
        <f t="shared" si="18"/>
        <v>　</v>
      </c>
    </row>
    <row r="66" spans="1:35" ht="22.5" customHeight="1" x14ac:dyDescent="0.15">
      <c r="A66" s="95">
        <v>44</v>
      </c>
      <c r="B66" s="12"/>
      <c r="C66" s="12"/>
      <c r="D66" s="12"/>
      <c r="E66" s="10"/>
      <c r="F66" s="12"/>
      <c r="G66" s="192"/>
      <c r="H66" s="193"/>
      <c r="I66" s="185"/>
      <c r="J66" s="186"/>
      <c r="K66" s="186"/>
      <c r="L66" s="186"/>
      <c r="M66" s="187"/>
      <c r="N66" s="13"/>
      <c r="R66" s="4" t="str">
        <f>IF(ISBLANK(B66),"",VLOOKUP(CONCATENATE($AB$5,F66),$R$263:$S$272,2,FALSE)+B66*100)</f>
        <v/>
      </c>
      <c r="S66" s="22" t="str">
        <f t="shared" si="10"/>
        <v/>
      </c>
      <c r="T66" s="3" t="str">
        <f>IF($S66="","",VLOOKUP($S66,'(種目・作業用)'!$A$2:$D$11,2,FALSE))</f>
        <v/>
      </c>
      <c r="U66" s="3" t="str">
        <f>IF($S66="","",VLOOKUP($S66,'(種目・作業用)'!$A$2:$D$11,3,FALSE))</f>
        <v/>
      </c>
      <c r="V66" s="3" t="str">
        <f>IF($S66="","",VLOOKUP($S66,'(種目・作業用)'!$A$2:$D$11,4,FALSE))</f>
        <v/>
      </c>
      <c r="W66" s="142" t="str">
        <f t="shared" si="11"/>
        <v/>
      </c>
      <c r="X66" s="4" t="str">
        <f t="shared" si="7"/>
        <v xml:space="preserve"> </v>
      </c>
      <c r="Y66" s="4" t="str">
        <f t="shared" si="12"/>
        <v/>
      </c>
      <c r="Z66" s="4" t="str">
        <f t="shared" si="13"/>
        <v/>
      </c>
      <c r="AA66" s="4" t="str">
        <f t="shared" si="14"/>
        <v/>
      </c>
      <c r="AB66" s="5" t="str">
        <f t="shared" si="19"/>
        <v/>
      </c>
      <c r="AC66" s="4" t="str">
        <f t="shared" si="15"/>
        <v/>
      </c>
      <c r="AD66" s="4" t="str">
        <f t="shared" si="16"/>
        <v/>
      </c>
      <c r="AE66" s="4"/>
      <c r="AF66" s="4" t="str">
        <f t="shared" si="17"/>
        <v/>
      </c>
      <c r="AG66" s="77" t="e">
        <f>VLOOKUP($AA$5,$B$263:$D$611,2,FALSE)</f>
        <v>#N/A</v>
      </c>
      <c r="AI66" s="70" t="str">
        <f t="shared" si="18"/>
        <v>　</v>
      </c>
    </row>
    <row r="67" spans="1:35" ht="22.5" customHeight="1" x14ac:dyDescent="0.15">
      <c r="A67" s="95">
        <v>45</v>
      </c>
      <c r="B67" s="12"/>
      <c r="C67" s="12"/>
      <c r="D67" s="12"/>
      <c r="E67" s="10"/>
      <c r="F67" s="12"/>
      <c r="G67" s="192"/>
      <c r="H67" s="193"/>
      <c r="I67" s="185"/>
      <c r="J67" s="186"/>
      <c r="K67" s="186"/>
      <c r="L67" s="186"/>
      <c r="M67" s="187"/>
      <c r="N67" s="13"/>
      <c r="R67" s="4" t="str">
        <f>IF(ISBLANK(B67),"",VLOOKUP(CONCATENATE($AB$5,F67),$R$263:$S$272,2,FALSE)+B67*100)</f>
        <v/>
      </c>
      <c r="S67" s="22" t="str">
        <f t="shared" si="10"/>
        <v/>
      </c>
      <c r="T67" s="3" t="str">
        <f>IF($S67="","",VLOOKUP($S67,'(種目・作業用)'!$A$2:$D$11,2,FALSE))</f>
        <v/>
      </c>
      <c r="U67" s="3" t="str">
        <f>IF($S67="","",VLOOKUP($S67,'(種目・作業用)'!$A$2:$D$11,3,FALSE))</f>
        <v/>
      </c>
      <c r="V67" s="3" t="str">
        <f>IF($S67="","",VLOOKUP($S67,'(種目・作業用)'!$A$2:$D$11,4,FALSE))</f>
        <v/>
      </c>
      <c r="W67" s="142" t="str">
        <f t="shared" si="11"/>
        <v/>
      </c>
      <c r="X67" s="4" t="str">
        <f t="shared" si="7"/>
        <v xml:space="preserve"> </v>
      </c>
      <c r="Y67" s="4" t="str">
        <f t="shared" si="12"/>
        <v/>
      </c>
      <c r="Z67" s="4" t="str">
        <f t="shared" si="13"/>
        <v/>
      </c>
      <c r="AA67" s="4" t="str">
        <f t="shared" si="14"/>
        <v/>
      </c>
      <c r="AB67" s="5" t="str">
        <f t="shared" si="19"/>
        <v/>
      </c>
      <c r="AC67" s="4" t="str">
        <f t="shared" si="15"/>
        <v/>
      </c>
      <c r="AD67" s="4" t="str">
        <f t="shared" si="16"/>
        <v/>
      </c>
      <c r="AE67" s="4"/>
      <c r="AF67" s="4" t="str">
        <f t="shared" si="17"/>
        <v/>
      </c>
      <c r="AG67" s="77" t="e">
        <f>VLOOKUP($AA$5,$B$263:$D$611,2,FALSE)</f>
        <v>#N/A</v>
      </c>
      <c r="AI67" s="70" t="str">
        <f t="shared" si="18"/>
        <v>　</v>
      </c>
    </row>
    <row r="68" spans="1:35" ht="22.5" customHeight="1" x14ac:dyDescent="0.15">
      <c r="A68" s="95">
        <v>46</v>
      </c>
      <c r="B68" s="12"/>
      <c r="C68" s="12"/>
      <c r="D68" s="12"/>
      <c r="E68" s="10"/>
      <c r="F68" s="12"/>
      <c r="G68" s="192"/>
      <c r="H68" s="193"/>
      <c r="I68" s="185"/>
      <c r="J68" s="186"/>
      <c r="K68" s="186"/>
      <c r="L68" s="186"/>
      <c r="M68" s="187"/>
      <c r="N68" s="13"/>
      <c r="R68" s="4" t="str">
        <f>IF(ISBLANK(B68),"",VLOOKUP(CONCATENATE($AB$5,F68),$R$263:$S$272,2,FALSE)+B68*100)</f>
        <v/>
      </c>
      <c r="S68" s="22" t="str">
        <f t="shared" si="10"/>
        <v/>
      </c>
      <c r="T68" s="3" t="str">
        <f>IF($S68="","",VLOOKUP($S68,'(種目・作業用)'!$A$2:$D$11,2,FALSE))</f>
        <v/>
      </c>
      <c r="U68" s="3" t="str">
        <f>IF($S68="","",VLOOKUP($S68,'(種目・作業用)'!$A$2:$D$11,3,FALSE))</f>
        <v/>
      </c>
      <c r="V68" s="3" t="str">
        <f>IF($S68="","",VLOOKUP($S68,'(種目・作業用)'!$A$2:$D$11,4,FALSE))</f>
        <v/>
      </c>
      <c r="W68" s="142" t="str">
        <f t="shared" si="11"/>
        <v/>
      </c>
      <c r="X68" s="4" t="str">
        <f t="shared" si="7"/>
        <v xml:space="preserve"> </v>
      </c>
      <c r="Y68" s="4" t="str">
        <f t="shared" si="12"/>
        <v/>
      </c>
      <c r="Z68" s="4" t="str">
        <f t="shared" si="13"/>
        <v/>
      </c>
      <c r="AA68" s="4" t="str">
        <f t="shared" si="14"/>
        <v/>
      </c>
      <c r="AB68" s="5" t="str">
        <f t="shared" si="19"/>
        <v/>
      </c>
      <c r="AC68" s="4" t="str">
        <f t="shared" si="15"/>
        <v/>
      </c>
      <c r="AD68" s="4" t="str">
        <f t="shared" si="16"/>
        <v/>
      </c>
      <c r="AE68" s="4"/>
      <c r="AF68" s="4" t="str">
        <f t="shared" si="17"/>
        <v/>
      </c>
      <c r="AG68" s="77" t="e">
        <f>VLOOKUP($AA$5,$B$263:$D$611,2,FALSE)</f>
        <v>#N/A</v>
      </c>
      <c r="AI68" s="70" t="str">
        <f t="shared" si="18"/>
        <v>　</v>
      </c>
    </row>
    <row r="69" spans="1:35" ht="22.5" customHeight="1" x14ac:dyDescent="0.15">
      <c r="A69" s="95">
        <v>47</v>
      </c>
      <c r="B69" s="12"/>
      <c r="C69" s="12"/>
      <c r="D69" s="12"/>
      <c r="E69" s="10"/>
      <c r="F69" s="12"/>
      <c r="G69" s="192"/>
      <c r="H69" s="193"/>
      <c r="I69" s="185"/>
      <c r="J69" s="186"/>
      <c r="K69" s="186"/>
      <c r="L69" s="186"/>
      <c r="M69" s="187"/>
      <c r="N69" s="13"/>
      <c r="R69" s="4" t="str">
        <f>IF(ISBLANK(B69),"",VLOOKUP(CONCATENATE($AB$5,F69),$R$263:$S$272,2,FALSE)+B69*100)</f>
        <v/>
      </c>
      <c r="S69" s="22" t="str">
        <f t="shared" si="10"/>
        <v/>
      </c>
      <c r="T69" s="3" t="str">
        <f>IF($S69="","",VLOOKUP($S69,'(種目・作業用)'!$A$2:$D$11,2,FALSE))</f>
        <v/>
      </c>
      <c r="U69" s="3" t="str">
        <f>IF($S69="","",VLOOKUP($S69,'(種目・作業用)'!$A$2:$D$11,3,FALSE))</f>
        <v/>
      </c>
      <c r="V69" s="3" t="str">
        <f>IF($S69="","",VLOOKUP($S69,'(種目・作業用)'!$A$2:$D$11,4,FALSE))</f>
        <v/>
      </c>
      <c r="W69" s="142" t="str">
        <f t="shared" si="11"/>
        <v/>
      </c>
      <c r="X69" s="4" t="str">
        <f t="shared" si="7"/>
        <v xml:space="preserve"> </v>
      </c>
      <c r="Y69" s="4" t="str">
        <f t="shared" si="12"/>
        <v/>
      </c>
      <c r="Z69" s="4" t="str">
        <f t="shared" si="13"/>
        <v/>
      </c>
      <c r="AA69" s="4" t="str">
        <f t="shared" si="14"/>
        <v/>
      </c>
      <c r="AB69" s="5" t="str">
        <f t="shared" si="19"/>
        <v/>
      </c>
      <c r="AC69" s="4" t="str">
        <f t="shared" si="15"/>
        <v/>
      </c>
      <c r="AD69" s="4" t="str">
        <f t="shared" si="16"/>
        <v/>
      </c>
      <c r="AE69" s="4"/>
      <c r="AF69" s="4" t="str">
        <f t="shared" si="17"/>
        <v/>
      </c>
      <c r="AG69" s="77" t="e">
        <f>VLOOKUP($AA$5,$B$263:$D$611,2,FALSE)</f>
        <v>#N/A</v>
      </c>
      <c r="AI69" s="70" t="str">
        <f t="shared" si="18"/>
        <v>　</v>
      </c>
    </row>
    <row r="70" spans="1:35" ht="22.5" customHeight="1" x14ac:dyDescent="0.15">
      <c r="A70" s="95">
        <v>48</v>
      </c>
      <c r="B70" s="12"/>
      <c r="C70" s="12"/>
      <c r="D70" s="12"/>
      <c r="E70" s="10"/>
      <c r="F70" s="12"/>
      <c r="G70" s="192"/>
      <c r="H70" s="193"/>
      <c r="I70" s="185"/>
      <c r="J70" s="186"/>
      <c r="K70" s="186"/>
      <c r="L70" s="186"/>
      <c r="M70" s="187"/>
      <c r="N70" s="13"/>
      <c r="R70" s="4" t="str">
        <f>IF(ISBLANK(B70),"",VLOOKUP(CONCATENATE($AB$5,F70),$R$263:$S$272,2,FALSE)+B70*100)</f>
        <v/>
      </c>
      <c r="S70" s="22" t="str">
        <f t="shared" si="10"/>
        <v/>
      </c>
      <c r="T70" s="3" t="str">
        <f>IF($S70="","",VLOOKUP($S70,'(種目・作業用)'!$A$2:$D$11,2,FALSE))</f>
        <v/>
      </c>
      <c r="U70" s="3" t="str">
        <f>IF($S70="","",VLOOKUP($S70,'(種目・作業用)'!$A$2:$D$11,3,FALSE))</f>
        <v/>
      </c>
      <c r="V70" s="3" t="str">
        <f>IF($S70="","",VLOOKUP($S70,'(種目・作業用)'!$A$2:$D$11,4,FALSE))</f>
        <v/>
      </c>
      <c r="W70" s="142" t="str">
        <f t="shared" si="11"/>
        <v/>
      </c>
      <c r="X70" s="4" t="str">
        <f t="shared" si="7"/>
        <v xml:space="preserve"> </v>
      </c>
      <c r="Y70" s="4" t="str">
        <f t="shared" si="12"/>
        <v/>
      </c>
      <c r="Z70" s="4" t="str">
        <f t="shared" si="13"/>
        <v/>
      </c>
      <c r="AA70" s="4" t="str">
        <f t="shared" si="14"/>
        <v/>
      </c>
      <c r="AB70" s="5" t="str">
        <f t="shared" si="19"/>
        <v/>
      </c>
      <c r="AC70" s="4" t="str">
        <f t="shared" si="15"/>
        <v/>
      </c>
      <c r="AD70" s="4" t="str">
        <f t="shared" si="16"/>
        <v/>
      </c>
      <c r="AE70" s="4"/>
      <c r="AF70" s="4" t="str">
        <f t="shared" si="17"/>
        <v/>
      </c>
      <c r="AG70" s="77" t="e">
        <f>VLOOKUP($AA$5,$B$263:$D$611,2,FALSE)</f>
        <v>#N/A</v>
      </c>
      <c r="AI70" s="70" t="str">
        <f t="shared" si="18"/>
        <v>　</v>
      </c>
    </row>
    <row r="71" spans="1:35" ht="22.5" customHeight="1" x14ac:dyDescent="0.15">
      <c r="A71" s="95">
        <v>49</v>
      </c>
      <c r="B71" s="12"/>
      <c r="C71" s="12"/>
      <c r="D71" s="12"/>
      <c r="E71" s="10"/>
      <c r="F71" s="12"/>
      <c r="G71" s="181"/>
      <c r="H71" s="182"/>
      <c r="I71" s="178"/>
      <c r="J71" s="179"/>
      <c r="K71" s="179"/>
      <c r="L71" s="179"/>
      <c r="M71" s="180"/>
      <c r="N71" s="13"/>
      <c r="R71" s="4"/>
      <c r="S71" s="22"/>
      <c r="T71" s="3"/>
      <c r="U71" s="3"/>
      <c r="V71" s="3"/>
      <c r="W71" s="142"/>
      <c r="X71" s="4"/>
      <c r="Y71" s="4"/>
      <c r="Z71" s="4"/>
      <c r="AA71" s="4"/>
      <c r="AB71" s="5"/>
      <c r="AC71" s="4"/>
      <c r="AD71" s="4"/>
      <c r="AE71" s="4"/>
      <c r="AF71" s="4"/>
      <c r="AG71" s="77"/>
    </row>
    <row r="72" spans="1:35" ht="22.5" customHeight="1" x14ac:dyDescent="0.15">
      <c r="A72" s="95">
        <v>50</v>
      </c>
      <c r="B72" s="12"/>
      <c r="C72" s="12"/>
      <c r="D72" s="12"/>
      <c r="E72" s="10"/>
      <c r="F72" s="12"/>
      <c r="G72" s="181"/>
      <c r="H72" s="182"/>
      <c r="I72" s="178"/>
      <c r="J72" s="179"/>
      <c r="K72" s="179"/>
      <c r="L72" s="179"/>
      <c r="M72" s="180"/>
      <c r="N72" s="13"/>
      <c r="R72" s="4"/>
      <c r="S72" s="22"/>
      <c r="T72" s="3"/>
      <c r="U72" s="3"/>
      <c r="V72" s="3"/>
      <c r="W72" s="142"/>
      <c r="X72" s="4"/>
      <c r="Y72" s="4"/>
      <c r="Z72" s="4"/>
      <c r="AA72" s="4"/>
      <c r="AB72" s="5"/>
      <c r="AC72" s="4"/>
      <c r="AD72" s="4"/>
      <c r="AE72" s="4"/>
      <c r="AF72" s="4"/>
      <c r="AG72" s="77"/>
    </row>
    <row r="73" spans="1:35" ht="22.5" customHeight="1" x14ac:dyDescent="0.15">
      <c r="A73" s="95">
        <v>51</v>
      </c>
      <c r="B73" s="12"/>
      <c r="C73" s="12"/>
      <c r="D73" s="12"/>
      <c r="E73" s="10"/>
      <c r="F73" s="12"/>
      <c r="G73" s="181"/>
      <c r="H73" s="182"/>
      <c r="I73" s="178"/>
      <c r="J73" s="179"/>
      <c r="K73" s="179"/>
      <c r="L73" s="179"/>
      <c r="M73" s="180"/>
      <c r="N73" s="13"/>
      <c r="R73" s="4"/>
      <c r="S73" s="22"/>
      <c r="T73" s="3"/>
      <c r="U73" s="3"/>
      <c r="V73" s="3"/>
      <c r="W73" s="142"/>
      <c r="X73" s="4"/>
      <c r="Y73" s="4"/>
      <c r="Z73" s="4"/>
      <c r="AA73" s="4"/>
      <c r="AB73" s="5"/>
      <c r="AC73" s="4"/>
      <c r="AD73" s="4"/>
      <c r="AE73" s="4"/>
      <c r="AF73" s="4"/>
      <c r="AG73" s="77"/>
    </row>
    <row r="74" spans="1:35" ht="22.5" customHeight="1" x14ac:dyDescent="0.15">
      <c r="A74" s="95">
        <v>52</v>
      </c>
      <c r="B74" s="12"/>
      <c r="C74" s="12"/>
      <c r="D74" s="12"/>
      <c r="E74" s="10"/>
      <c r="F74" s="12"/>
      <c r="G74" s="181"/>
      <c r="H74" s="182"/>
      <c r="I74" s="178"/>
      <c r="J74" s="179"/>
      <c r="K74" s="179"/>
      <c r="L74" s="179"/>
      <c r="M74" s="180"/>
      <c r="N74" s="13"/>
      <c r="R74" s="4"/>
      <c r="S74" s="22"/>
      <c r="T74" s="3"/>
      <c r="U74" s="3"/>
      <c r="V74" s="3"/>
      <c r="W74" s="142"/>
      <c r="X74" s="4"/>
      <c r="Y74" s="4"/>
      <c r="Z74" s="4"/>
      <c r="AA74" s="4"/>
      <c r="AB74" s="5"/>
      <c r="AC74" s="4"/>
      <c r="AD74" s="4"/>
      <c r="AE74" s="4"/>
      <c r="AF74" s="4"/>
      <c r="AG74" s="77"/>
    </row>
    <row r="75" spans="1:35" ht="22.5" customHeight="1" x14ac:dyDescent="0.15">
      <c r="A75" s="95">
        <v>53</v>
      </c>
      <c r="B75" s="12"/>
      <c r="C75" s="12"/>
      <c r="D75" s="12"/>
      <c r="E75" s="10"/>
      <c r="F75" s="12"/>
      <c r="G75" s="181"/>
      <c r="H75" s="182"/>
      <c r="I75" s="178"/>
      <c r="J75" s="179"/>
      <c r="K75" s="179"/>
      <c r="L75" s="179"/>
      <c r="M75" s="180"/>
      <c r="N75" s="13"/>
      <c r="R75" s="4"/>
      <c r="S75" s="22"/>
      <c r="T75" s="3"/>
      <c r="U75" s="3"/>
      <c r="V75" s="3"/>
      <c r="W75" s="142"/>
      <c r="X75" s="4"/>
      <c r="Y75" s="4"/>
      <c r="Z75" s="4"/>
      <c r="AA75" s="4"/>
      <c r="AB75" s="5"/>
      <c r="AC75" s="4"/>
      <c r="AD75" s="4"/>
      <c r="AE75" s="4"/>
      <c r="AF75" s="4"/>
      <c r="AG75" s="77"/>
    </row>
    <row r="76" spans="1:35" ht="22.5" customHeight="1" x14ac:dyDescent="0.15">
      <c r="A76" s="95">
        <v>54</v>
      </c>
      <c r="B76" s="12"/>
      <c r="C76" s="12"/>
      <c r="D76" s="12"/>
      <c r="E76" s="10"/>
      <c r="F76" s="12"/>
      <c r="G76" s="181"/>
      <c r="H76" s="182"/>
      <c r="I76" s="178"/>
      <c r="J76" s="179"/>
      <c r="K76" s="179"/>
      <c r="L76" s="179"/>
      <c r="M76" s="180"/>
      <c r="N76" s="13"/>
      <c r="R76" s="4"/>
      <c r="S76" s="22"/>
      <c r="T76" s="3"/>
      <c r="U76" s="3"/>
      <c r="V76" s="3"/>
      <c r="W76" s="142"/>
      <c r="X76" s="4"/>
      <c r="Y76" s="4"/>
      <c r="Z76" s="4"/>
      <c r="AA76" s="4"/>
      <c r="AB76" s="5"/>
      <c r="AC76" s="4"/>
      <c r="AD76" s="4"/>
      <c r="AE76" s="4"/>
      <c r="AF76" s="4"/>
      <c r="AG76" s="77"/>
    </row>
    <row r="77" spans="1:35" ht="22.5" customHeight="1" x14ac:dyDescent="0.15">
      <c r="A77" s="95">
        <v>55</v>
      </c>
      <c r="B77" s="12"/>
      <c r="C77" s="12"/>
      <c r="D77" s="12"/>
      <c r="E77" s="10"/>
      <c r="F77" s="12"/>
      <c r="G77" s="181"/>
      <c r="H77" s="182"/>
      <c r="I77" s="178"/>
      <c r="J77" s="179"/>
      <c r="K77" s="179"/>
      <c r="L77" s="179"/>
      <c r="M77" s="180"/>
      <c r="N77" s="13"/>
      <c r="R77" s="4"/>
      <c r="S77" s="22"/>
      <c r="T77" s="3"/>
      <c r="U77" s="3"/>
      <c r="V77" s="3"/>
      <c r="W77" s="142"/>
      <c r="X77" s="4"/>
      <c r="Y77" s="4"/>
      <c r="Z77" s="4"/>
      <c r="AA77" s="4"/>
      <c r="AB77" s="5"/>
      <c r="AC77" s="4"/>
      <c r="AD77" s="4"/>
      <c r="AE77" s="4"/>
      <c r="AF77" s="4"/>
      <c r="AG77" s="77"/>
    </row>
    <row r="78" spans="1:35" ht="22.5" customHeight="1" x14ac:dyDescent="0.15">
      <c r="A78" s="95">
        <v>56</v>
      </c>
      <c r="B78" s="12"/>
      <c r="C78" s="12"/>
      <c r="D78" s="12"/>
      <c r="E78" s="10"/>
      <c r="F78" s="12"/>
      <c r="G78" s="181"/>
      <c r="H78" s="182"/>
      <c r="I78" s="178"/>
      <c r="J78" s="179"/>
      <c r="K78" s="179"/>
      <c r="L78" s="179"/>
      <c r="M78" s="180"/>
      <c r="N78" s="13"/>
      <c r="R78" s="4"/>
      <c r="S78" s="22"/>
      <c r="T78" s="3"/>
      <c r="U78" s="3"/>
      <c r="V78" s="3"/>
      <c r="W78" s="142"/>
      <c r="X78" s="4"/>
      <c r="Y78" s="4"/>
      <c r="Z78" s="4"/>
      <c r="AA78" s="4"/>
      <c r="AB78" s="5"/>
      <c r="AC78" s="4"/>
      <c r="AD78" s="4"/>
      <c r="AE78" s="4"/>
      <c r="AF78" s="4"/>
      <c r="AG78" s="77"/>
    </row>
    <row r="79" spans="1:35" ht="22.5" customHeight="1" x14ac:dyDescent="0.15">
      <c r="A79" s="95">
        <v>57</v>
      </c>
      <c r="B79" s="12"/>
      <c r="C79" s="12"/>
      <c r="D79" s="12"/>
      <c r="E79" s="10"/>
      <c r="F79" s="12"/>
      <c r="G79" s="181"/>
      <c r="H79" s="182"/>
      <c r="I79" s="178"/>
      <c r="J79" s="179"/>
      <c r="K79" s="179"/>
      <c r="L79" s="179"/>
      <c r="M79" s="180"/>
      <c r="N79" s="13"/>
      <c r="R79" s="4"/>
      <c r="S79" s="22"/>
      <c r="T79" s="3"/>
      <c r="U79" s="3"/>
      <c r="V79" s="3"/>
      <c r="W79" s="142"/>
      <c r="X79" s="4"/>
      <c r="Y79" s="4"/>
      <c r="Z79" s="4"/>
      <c r="AA79" s="4"/>
      <c r="AB79" s="5"/>
      <c r="AC79" s="4"/>
      <c r="AD79" s="4"/>
      <c r="AE79" s="4"/>
      <c r="AF79" s="4"/>
      <c r="AG79" s="77"/>
    </row>
    <row r="80" spans="1:35" ht="22.5" customHeight="1" x14ac:dyDescent="0.15">
      <c r="A80" s="95">
        <v>58</v>
      </c>
      <c r="B80" s="12"/>
      <c r="C80" s="12"/>
      <c r="D80" s="12"/>
      <c r="E80" s="10"/>
      <c r="F80" s="12"/>
      <c r="G80" s="181"/>
      <c r="H80" s="182"/>
      <c r="I80" s="178"/>
      <c r="J80" s="179"/>
      <c r="K80" s="179"/>
      <c r="L80" s="179"/>
      <c r="M80" s="180"/>
      <c r="N80" s="13"/>
      <c r="R80" s="4"/>
      <c r="S80" s="22"/>
      <c r="T80" s="3"/>
      <c r="U80" s="3"/>
      <c r="V80" s="3"/>
      <c r="W80" s="142"/>
      <c r="X80" s="4"/>
      <c r="Y80" s="4"/>
      <c r="Z80" s="4"/>
      <c r="AA80" s="4"/>
      <c r="AB80" s="5"/>
      <c r="AC80" s="4"/>
      <c r="AD80" s="4"/>
      <c r="AE80" s="4"/>
      <c r="AF80" s="4"/>
      <c r="AG80" s="77"/>
    </row>
    <row r="81" spans="1:35" ht="22.5" customHeight="1" x14ac:dyDescent="0.15">
      <c r="A81" s="95">
        <v>59</v>
      </c>
      <c r="B81" s="12"/>
      <c r="C81" s="12"/>
      <c r="D81" s="12"/>
      <c r="E81" s="10"/>
      <c r="F81" s="12"/>
      <c r="G81" s="181"/>
      <c r="H81" s="182"/>
      <c r="I81" s="178"/>
      <c r="J81" s="179"/>
      <c r="K81" s="179"/>
      <c r="L81" s="179"/>
      <c r="M81" s="180"/>
      <c r="N81" s="13"/>
      <c r="R81" s="4"/>
      <c r="S81" s="22"/>
      <c r="T81" s="3"/>
      <c r="U81" s="3"/>
      <c r="V81" s="3"/>
      <c r="W81" s="142"/>
      <c r="X81" s="4"/>
      <c r="Y81" s="4"/>
      <c r="Z81" s="4"/>
      <c r="AA81" s="4"/>
      <c r="AB81" s="5"/>
      <c r="AC81" s="4"/>
      <c r="AD81" s="4"/>
      <c r="AE81" s="4"/>
      <c r="AF81" s="4"/>
      <c r="AG81" s="77"/>
    </row>
    <row r="82" spans="1:35" ht="22.5" customHeight="1" x14ac:dyDescent="0.15">
      <c r="A82" s="95">
        <v>60</v>
      </c>
      <c r="B82" s="12"/>
      <c r="C82" s="12"/>
      <c r="D82" s="12"/>
      <c r="E82" s="10"/>
      <c r="F82" s="12"/>
      <c r="G82" s="181"/>
      <c r="H82" s="182"/>
      <c r="I82" s="178"/>
      <c r="J82" s="179"/>
      <c r="K82" s="179"/>
      <c r="L82" s="179"/>
      <c r="M82" s="180"/>
      <c r="N82" s="13"/>
      <c r="R82" s="4"/>
      <c r="S82" s="22"/>
      <c r="T82" s="3"/>
      <c r="U82" s="3"/>
      <c r="V82" s="3"/>
      <c r="W82" s="142"/>
      <c r="X82" s="4"/>
      <c r="Y82" s="4"/>
      <c r="Z82" s="4"/>
      <c r="AA82" s="4"/>
      <c r="AB82" s="5"/>
      <c r="AC82" s="4"/>
      <c r="AD82" s="4"/>
      <c r="AE82" s="4"/>
      <c r="AF82" s="4"/>
      <c r="AG82" s="77"/>
    </row>
    <row r="83" spans="1:35" ht="22.5" customHeight="1" x14ac:dyDescent="0.15">
      <c r="A83" s="95">
        <v>61</v>
      </c>
      <c r="B83" s="12"/>
      <c r="C83" s="12"/>
      <c r="D83" s="12"/>
      <c r="E83" s="10"/>
      <c r="F83" s="12"/>
      <c r="G83" s="181"/>
      <c r="H83" s="182"/>
      <c r="I83" s="178"/>
      <c r="J83" s="179"/>
      <c r="K83" s="179"/>
      <c r="L83" s="179"/>
      <c r="M83" s="180"/>
      <c r="N83" s="13"/>
      <c r="R83" s="4"/>
      <c r="S83" s="22"/>
      <c r="T83" s="3"/>
      <c r="U83" s="3"/>
      <c r="V83" s="3"/>
      <c r="W83" s="142"/>
      <c r="X83" s="4"/>
      <c r="Y83" s="4"/>
      <c r="Z83" s="4"/>
      <c r="AA83" s="4"/>
      <c r="AB83" s="5"/>
      <c r="AC83" s="4"/>
      <c r="AD83" s="4"/>
      <c r="AE83" s="4"/>
      <c r="AF83" s="4"/>
      <c r="AG83" s="77"/>
    </row>
    <row r="84" spans="1:35" ht="22.5" customHeight="1" x14ac:dyDescent="0.15">
      <c r="A84" s="95">
        <v>62</v>
      </c>
      <c r="B84" s="12"/>
      <c r="C84" s="12"/>
      <c r="D84" s="12"/>
      <c r="E84" s="10"/>
      <c r="F84" s="12"/>
      <c r="G84" s="181"/>
      <c r="H84" s="182"/>
      <c r="I84" s="178"/>
      <c r="J84" s="179"/>
      <c r="K84" s="179"/>
      <c r="L84" s="179"/>
      <c r="M84" s="180"/>
      <c r="N84" s="13"/>
      <c r="R84" s="4"/>
      <c r="S84" s="22"/>
      <c r="T84" s="3"/>
      <c r="U84" s="3"/>
      <c r="V84" s="3"/>
      <c r="W84" s="142"/>
      <c r="X84" s="4"/>
      <c r="Y84" s="4"/>
      <c r="Z84" s="4"/>
      <c r="AA84" s="4"/>
      <c r="AB84" s="5"/>
      <c r="AC84" s="4"/>
      <c r="AD84" s="4"/>
      <c r="AE84" s="4"/>
      <c r="AF84" s="4"/>
      <c r="AG84" s="77"/>
    </row>
    <row r="85" spans="1:35" ht="22.5" customHeight="1" x14ac:dyDescent="0.15">
      <c r="A85" s="95">
        <v>63</v>
      </c>
      <c r="B85" s="12"/>
      <c r="C85" s="12"/>
      <c r="D85" s="12"/>
      <c r="E85" s="10"/>
      <c r="F85" s="12"/>
      <c r="G85" s="181"/>
      <c r="H85" s="182"/>
      <c r="I85" s="178"/>
      <c r="J85" s="179"/>
      <c r="K85" s="179"/>
      <c r="L85" s="179"/>
      <c r="M85" s="180"/>
      <c r="N85" s="13"/>
      <c r="R85" s="4"/>
      <c r="S85" s="22"/>
      <c r="T85" s="3"/>
      <c r="U85" s="3"/>
      <c r="V85" s="3"/>
      <c r="W85" s="142"/>
      <c r="X85" s="4"/>
      <c r="Y85" s="4"/>
      <c r="Z85" s="4"/>
      <c r="AA85" s="4"/>
      <c r="AB85" s="5"/>
      <c r="AC85" s="4"/>
      <c r="AD85" s="4"/>
      <c r="AE85" s="4"/>
      <c r="AF85" s="4"/>
      <c r="AG85" s="77"/>
    </row>
    <row r="86" spans="1:35" ht="22.5" customHeight="1" x14ac:dyDescent="0.15">
      <c r="A86" s="95">
        <v>64</v>
      </c>
      <c r="B86" s="12"/>
      <c r="C86" s="12"/>
      <c r="D86" s="12"/>
      <c r="E86" s="10"/>
      <c r="F86" s="12"/>
      <c r="G86" s="192"/>
      <c r="H86" s="193"/>
      <c r="I86" s="185"/>
      <c r="J86" s="186"/>
      <c r="K86" s="186"/>
      <c r="L86" s="186"/>
      <c r="M86" s="187"/>
      <c r="N86" s="13"/>
      <c r="R86" s="4" t="str">
        <f>IF(ISBLANK(B86),"",VLOOKUP(CONCATENATE($AB$5,F86),$R$263:$S$272,2,FALSE)+B86*100)</f>
        <v/>
      </c>
      <c r="S86" s="22" t="str">
        <f t="shared" si="10"/>
        <v/>
      </c>
      <c r="T86" s="3" t="str">
        <f>IF($S86="","",VLOOKUP($S86,'(種目・作業用)'!$A$2:$D$11,2,FALSE))</f>
        <v/>
      </c>
      <c r="U86" s="3" t="str">
        <f>IF($S86="","",VLOOKUP($S86,'(種目・作業用)'!$A$2:$D$11,3,FALSE))</f>
        <v/>
      </c>
      <c r="V86" s="3" t="str">
        <f>IF($S86="","",VLOOKUP($S86,'(種目・作業用)'!$A$2:$D$11,4,FALSE))</f>
        <v/>
      </c>
      <c r="W86" s="142" t="str">
        <f t="shared" si="11"/>
        <v/>
      </c>
      <c r="X86" s="4" t="str">
        <f t="shared" si="7"/>
        <v xml:space="preserve"> </v>
      </c>
      <c r="Y86" s="4" t="str">
        <f t="shared" si="12"/>
        <v/>
      </c>
      <c r="Z86" s="4" t="str">
        <f t="shared" si="13"/>
        <v/>
      </c>
      <c r="AA86" s="4" t="str">
        <f t="shared" si="14"/>
        <v/>
      </c>
      <c r="AB86" s="5" t="str">
        <f t="shared" si="19"/>
        <v/>
      </c>
      <c r="AC86" s="4" t="str">
        <f t="shared" si="15"/>
        <v/>
      </c>
      <c r="AD86" s="4" t="str">
        <f t="shared" si="16"/>
        <v/>
      </c>
      <c r="AE86" s="4"/>
      <c r="AF86" s="4" t="str">
        <f t="shared" si="17"/>
        <v/>
      </c>
      <c r="AG86" s="77" t="e">
        <f>VLOOKUP($AA$5,$B$263:$D$611,2,FALSE)</f>
        <v>#N/A</v>
      </c>
      <c r="AI86" s="70" t="str">
        <f t="shared" si="18"/>
        <v>　</v>
      </c>
    </row>
    <row r="87" spans="1:35" ht="22.5" customHeight="1" x14ac:dyDescent="0.15">
      <c r="A87" s="95">
        <v>65</v>
      </c>
      <c r="B87" s="12"/>
      <c r="C87" s="12"/>
      <c r="D87" s="12"/>
      <c r="E87" s="10"/>
      <c r="F87" s="12"/>
      <c r="G87" s="192"/>
      <c r="H87" s="193"/>
      <c r="I87" s="185"/>
      <c r="J87" s="186"/>
      <c r="K87" s="186"/>
      <c r="L87" s="186"/>
      <c r="M87" s="187"/>
      <c r="N87" s="13"/>
      <c r="R87" s="4" t="str">
        <f>IF(ISBLANK(B87),"",VLOOKUP(CONCATENATE($AB$5,F87),$R$263:$S$272,2,FALSE)+B87*100)</f>
        <v/>
      </c>
      <c r="S87" s="22" t="str">
        <f t="shared" si="10"/>
        <v/>
      </c>
      <c r="T87" s="3" t="str">
        <f>IF($S87="","",VLOOKUP($S87,'(種目・作業用)'!$A$2:$D$11,2,FALSE))</f>
        <v/>
      </c>
      <c r="U87" s="3" t="str">
        <f>IF($S87="","",VLOOKUP($S87,'(種目・作業用)'!$A$2:$D$11,3,FALSE))</f>
        <v/>
      </c>
      <c r="V87" s="3" t="str">
        <f>IF($S87="","",VLOOKUP($S87,'(種目・作業用)'!$A$2:$D$11,4,FALSE))</f>
        <v/>
      </c>
      <c r="W87" s="142" t="str">
        <f t="shared" si="11"/>
        <v/>
      </c>
      <c r="X87" s="4" t="str">
        <f t="shared" si="7"/>
        <v xml:space="preserve"> </v>
      </c>
      <c r="Y87" s="4" t="str">
        <f t="shared" si="12"/>
        <v/>
      </c>
      <c r="Z87" s="4" t="str">
        <f t="shared" si="13"/>
        <v/>
      </c>
      <c r="AA87" s="4" t="str">
        <f t="shared" si="14"/>
        <v/>
      </c>
      <c r="AB87" s="5" t="str">
        <f t="shared" si="19"/>
        <v/>
      </c>
      <c r="AC87" s="4" t="str">
        <f t="shared" si="15"/>
        <v/>
      </c>
      <c r="AD87" s="4" t="str">
        <f t="shared" si="16"/>
        <v/>
      </c>
      <c r="AE87" s="4"/>
      <c r="AF87" s="4" t="str">
        <f t="shared" si="17"/>
        <v/>
      </c>
      <c r="AG87" s="77" t="e">
        <f>VLOOKUP($AA$5,$B$263:$D$611,2,FALSE)</f>
        <v>#N/A</v>
      </c>
      <c r="AI87" s="70" t="str">
        <f t="shared" si="18"/>
        <v>　</v>
      </c>
    </row>
    <row r="88" spans="1:35" ht="22.5" customHeight="1" x14ac:dyDescent="0.15">
      <c r="A88" s="95">
        <v>66</v>
      </c>
      <c r="B88" s="12"/>
      <c r="C88" s="12"/>
      <c r="D88" s="12"/>
      <c r="E88" s="10"/>
      <c r="F88" s="12"/>
      <c r="G88" s="192"/>
      <c r="H88" s="193"/>
      <c r="I88" s="185"/>
      <c r="J88" s="186"/>
      <c r="K88" s="186"/>
      <c r="L88" s="186"/>
      <c r="M88" s="187"/>
      <c r="N88" s="13"/>
      <c r="R88" s="4" t="str">
        <f>IF(ISBLANK(B88),"",VLOOKUP(CONCATENATE($AB$5,F88),$R$263:$S$272,2,FALSE)+B88*100)</f>
        <v/>
      </c>
      <c r="S88" s="22" t="str">
        <f t="shared" si="10"/>
        <v/>
      </c>
      <c r="T88" s="3" t="str">
        <f>IF($S88="","",VLOOKUP($S88,'(種目・作業用)'!$A$2:$D$11,2,FALSE))</f>
        <v/>
      </c>
      <c r="U88" s="3" t="str">
        <f>IF($S88="","",VLOOKUP($S88,'(種目・作業用)'!$A$2:$D$11,3,FALSE))</f>
        <v/>
      </c>
      <c r="V88" s="3" t="str">
        <f>IF($S88="","",VLOOKUP($S88,'(種目・作業用)'!$A$2:$D$11,4,FALSE))</f>
        <v/>
      </c>
      <c r="W88" s="142" t="str">
        <f t="shared" si="11"/>
        <v/>
      </c>
      <c r="X88" s="4" t="str">
        <f t="shared" si="7"/>
        <v xml:space="preserve"> </v>
      </c>
      <c r="Y88" s="4" t="str">
        <f t="shared" si="12"/>
        <v/>
      </c>
      <c r="Z88" s="4" t="str">
        <f t="shared" si="13"/>
        <v/>
      </c>
      <c r="AA88" s="4" t="str">
        <f t="shared" si="14"/>
        <v/>
      </c>
      <c r="AB88" s="5" t="str">
        <f t="shared" si="19"/>
        <v/>
      </c>
      <c r="AC88" s="4" t="str">
        <f t="shared" si="15"/>
        <v/>
      </c>
      <c r="AD88" s="4" t="str">
        <f t="shared" si="16"/>
        <v/>
      </c>
      <c r="AE88" s="4"/>
      <c r="AF88" s="4" t="str">
        <f t="shared" si="17"/>
        <v/>
      </c>
      <c r="AG88" s="77" t="e">
        <f>VLOOKUP($AA$5,$B$263:$D$611,2,FALSE)</f>
        <v>#N/A</v>
      </c>
      <c r="AI88" s="70" t="str">
        <f t="shared" si="18"/>
        <v>　</v>
      </c>
    </row>
    <row r="89" spans="1:35" ht="22.5" customHeight="1" x14ac:dyDescent="0.15">
      <c r="A89" s="95">
        <v>67</v>
      </c>
      <c r="B89" s="12"/>
      <c r="C89" s="12"/>
      <c r="D89" s="12"/>
      <c r="E89" s="10"/>
      <c r="F89" s="12"/>
      <c r="G89" s="192"/>
      <c r="H89" s="193"/>
      <c r="I89" s="185"/>
      <c r="J89" s="186"/>
      <c r="K89" s="186"/>
      <c r="L89" s="186"/>
      <c r="M89" s="187"/>
      <c r="N89" s="13"/>
      <c r="R89" s="4" t="str">
        <f>IF(ISBLANK(B89),"",VLOOKUP(CONCATENATE($AB$5,F89),$R$263:$S$272,2,FALSE)+B89*100)</f>
        <v/>
      </c>
      <c r="S89" s="22" t="str">
        <f t="shared" si="10"/>
        <v/>
      </c>
      <c r="T89" s="3" t="str">
        <f>IF($S89="","",VLOOKUP($S89,'(種目・作業用)'!$A$2:$D$11,2,FALSE))</f>
        <v/>
      </c>
      <c r="U89" s="3" t="str">
        <f>IF($S89="","",VLOOKUP($S89,'(種目・作業用)'!$A$2:$D$11,3,FALSE))</f>
        <v/>
      </c>
      <c r="V89" s="3" t="str">
        <f>IF($S89="","",VLOOKUP($S89,'(種目・作業用)'!$A$2:$D$11,4,FALSE))</f>
        <v/>
      </c>
      <c r="W89" s="142" t="str">
        <f t="shared" si="11"/>
        <v/>
      </c>
      <c r="X89" s="4" t="str">
        <f t="shared" si="7"/>
        <v xml:space="preserve"> </v>
      </c>
      <c r="Y89" s="4" t="str">
        <f t="shared" si="12"/>
        <v/>
      </c>
      <c r="Z89" s="4" t="str">
        <f t="shared" si="13"/>
        <v/>
      </c>
      <c r="AA89" s="4" t="str">
        <f t="shared" si="14"/>
        <v/>
      </c>
      <c r="AB89" s="5" t="str">
        <f t="shared" si="19"/>
        <v/>
      </c>
      <c r="AC89" s="4" t="str">
        <f t="shared" si="15"/>
        <v/>
      </c>
      <c r="AD89" s="4" t="str">
        <f t="shared" si="16"/>
        <v/>
      </c>
      <c r="AE89" s="4"/>
      <c r="AF89" s="4" t="str">
        <f t="shared" si="17"/>
        <v/>
      </c>
      <c r="AG89" s="77" t="e">
        <f>VLOOKUP($AA$5,$B$263:$D$611,2,FALSE)</f>
        <v>#N/A</v>
      </c>
      <c r="AI89" s="70" t="str">
        <f t="shared" si="18"/>
        <v>　</v>
      </c>
    </row>
    <row r="90" spans="1:35" ht="22.5" customHeight="1" x14ac:dyDescent="0.15">
      <c r="A90" s="95">
        <v>68</v>
      </c>
      <c r="B90" s="12"/>
      <c r="C90" s="12"/>
      <c r="D90" s="12"/>
      <c r="E90" s="10"/>
      <c r="F90" s="12"/>
      <c r="G90" s="192"/>
      <c r="H90" s="193"/>
      <c r="I90" s="185"/>
      <c r="J90" s="186"/>
      <c r="K90" s="186"/>
      <c r="L90" s="186"/>
      <c r="M90" s="187"/>
      <c r="N90" s="13"/>
      <c r="R90" s="4" t="str">
        <f>IF(ISBLANK(B90),"",VLOOKUP(CONCATENATE($AB$5,F90),$R$263:$S$272,2,FALSE)+B90*100)</f>
        <v/>
      </c>
      <c r="S90" s="22" t="str">
        <f t="shared" si="10"/>
        <v/>
      </c>
      <c r="T90" s="3" t="str">
        <f>IF($S90="","",VLOOKUP($S90,'(種目・作業用)'!$A$2:$D$11,2,FALSE))</f>
        <v/>
      </c>
      <c r="U90" s="3" t="str">
        <f>IF($S90="","",VLOOKUP($S90,'(種目・作業用)'!$A$2:$D$11,3,FALSE))</f>
        <v/>
      </c>
      <c r="V90" s="3" t="str">
        <f>IF($S90="","",VLOOKUP($S90,'(種目・作業用)'!$A$2:$D$11,4,FALSE))</f>
        <v/>
      </c>
      <c r="W90" s="142" t="str">
        <f t="shared" si="11"/>
        <v/>
      </c>
      <c r="X90" s="4" t="str">
        <f t="shared" si="7"/>
        <v xml:space="preserve"> </v>
      </c>
      <c r="Y90" s="4" t="str">
        <f t="shared" si="12"/>
        <v/>
      </c>
      <c r="Z90" s="4" t="str">
        <f t="shared" si="13"/>
        <v/>
      </c>
      <c r="AA90" s="4" t="str">
        <f t="shared" si="14"/>
        <v/>
      </c>
      <c r="AB90" s="5" t="str">
        <f t="shared" si="19"/>
        <v/>
      </c>
      <c r="AC90" s="4" t="str">
        <f t="shared" si="15"/>
        <v/>
      </c>
      <c r="AD90" s="4" t="str">
        <f t="shared" si="16"/>
        <v/>
      </c>
      <c r="AE90" s="4"/>
      <c r="AF90" s="4" t="str">
        <f t="shared" si="17"/>
        <v/>
      </c>
      <c r="AG90" s="77" t="e">
        <f>VLOOKUP($AA$5,$B$263:$D$611,2,FALSE)</f>
        <v>#N/A</v>
      </c>
      <c r="AI90" s="70" t="str">
        <f t="shared" si="18"/>
        <v>　</v>
      </c>
    </row>
    <row r="91" spans="1:35" ht="22.5" customHeight="1" x14ac:dyDescent="0.15">
      <c r="A91" s="95">
        <v>69</v>
      </c>
      <c r="B91" s="12"/>
      <c r="C91" s="12"/>
      <c r="D91" s="12"/>
      <c r="E91" s="10"/>
      <c r="F91" s="12"/>
      <c r="G91" s="192"/>
      <c r="H91" s="193"/>
      <c r="I91" s="185"/>
      <c r="J91" s="186"/>
      <c r="K91" s="186"/>
      <c r="L91" s="186"/>
      <c r="M91" s="187"/>
      <c r="N91" s="13"/>
      <c r="R91" s="4" t="str">
        <f>IF(ISBLANK(B91),"",VLOOKUP(CONCATENATE($AB$5,F91),$R$263:$S$272,2,FALSE)+B91*100)</f>
        <v/>
      </c>
      <c r="S91" s="22" t="str">
        <f t="shared" si="10"/>
        <v/>
      </c>
      <c r="T91" s="3" t="str">
        <f>IF($S91="","",VLOOKUP($S91,'(種目・作業用)'!$A$2:$D$11,2,FALSE))</f>
        <v/>
      </c>
      <c r="U91" s="3" t="str">
        <f>IF($S91="","",VLOOKUP($S91,'(種目・作業用)'!$A$2:$D$11,3,FALSE))</f>
        <v/>
      </c>
      <c r="V91" s="3" t="str">
        <f>IF($S91="","",VLOOKUP($S91,'(種目・作業用)'!$A$2:$D$11,4,FALSE))</f>
        <v/>
      </c>
      <c r="W91" s="142" t="str">
        <f t="shared" si="11"/>
        <v/>
      </c>
      <c r="X91" s="4" t="str">
        <f t="shared" si="7"/>
        <v xml:space="preserve"> </v>
      </c>
      <c r="Y91" s="4" t="str">
        <f t="shared" si="12"/>
        <v/>
      </c>
      <c r="Z91" s="4" t="str">
        <f t="shared" si="13"/>
        <v/>
      </c>
      <c r="AA91" s="4" t="str">
        <f t="shared" si="14"/>
        <v/>
      </c>
      <c r="AB91" s="5" t="str">
        <f t="shared" si="19"/>
        <v/>
      </c>
      <c r="AC91" s="4" t="str">
        <f t="shared" si="15"/>
        <v/>
      </c>
      <c r="AD91" s="4" t="str">
        <f t="shared" si="16"/>
        <v/>
      </c>
      <c r="AE91" s="4"/>
      <c r="AF91" s="4" t="str">
        <f t="shared" si="17"/>
        <v/>
      </c>
      <c r="AG91" s="77" t="e">
        <f>VLOOKUP($AA$5,$B$263:$D$611,2,FALSE)</f>
        <v>#N/A</v>
      </c>
      <c r="AI91" s="70" t="str">
        <f t="shared" si="18"/>
        <v>　</v>
      </c>
    </row>
    <row r="92" spans="1:35" ht="22.5" customHeight="1" x14ac:dyDescent="0.15">
      <c r="A92" s="95">
        <v>70</v>
      </c>
      <c r="B92" s="12"/>
      <c r="C92" s="12"/>
      <c r="D92" s="12"/>
      <c r="E92" s="10"/>
      <c r="F92" s="12"/>
      <c r="G92" s="192"/>
      <c r="H92" s="193"/>
      <c r="I92" s="185"/>
      <c r="J92" s="186"/>
      <c r="K92" s="186"/>
      <c r="L92" s="186"/>
      <c r="M92" s="187"/>
      <c r="N92" s="13"/>
      <c r="R92" s="4" t="str">
        <f>IF(ISBLANK(B92),"",VLOOKUP(CONCATENATE($AB$5,F92),$R$263:$S$272,2,FALSE)+B92*100)</f>
        <v/>
      </c>
      <c r="S92" s="22" t="str">
        <f t="shared" si="10"/>
        <v/>
      </c>
      <c r="T92" s="3" t="str">
        <f>IF($S92="","",VLOOKUP($S92,'(種目・作業用)'!$A$2:$D$11,2,FALSE))</f>
        <v/>
      </c>
      <c r="U92" s="3" t="str">
        <f>IF($S92="","",VLOOKUP($S92,'(種目・作業用)'!$A$2:$D$11,3,FALSE))</f>
        <v/>
      </c>
      <c r="V92" s="3" t="str">
        <f>IF($S92="","",VLOOKUP($S92,'(種目・作業用)'!$A$2:$D$11,4,FALSE))</f>
        <v/>
      </c>
      <c r="W92" s="142" t="str">
        <f t="shared" si="11"/>
        <v/>
      </c>
      <c r="X92" s="4" t="str">
        <f t="shared" si="7"/>
        <v xml:space="preserve"> </v>
      </c>
      <c r="Y92" s="4" t="str">
        <f t="shared" si="12"/>
        <v/>
      </c>
      <c r="Z92" s="4" t="str">
        <f t="shared" si="13"/>
        <v/>
      </c>
      <c r="AA92" s="4" t="str">
        <f t="shared" si="14"/>
        <v/>
      </c>
      <c r="AB92" s="5" t="str">
        <f t="shared" si="19"/>
        <v/>
      </c>
      <c r="AC92" s="4" t="str">
        <f t="shared" si="15"/>
        <v/>
      </c>
      <c r="AD92" s="4" t="str">
        <f t="shared" si="16"/>
        <v/>
      </c>
      <c r="AE92" s="4"/>
      <c r="AF92" s="4" t="str">
        <f t="shared" si="17"/>
        <v/>
      </c>
      <c r="AG92" s="77" t="e">
        <f>VLOOKUP($AA$5,$B$263:$D$611,2,FALSE)</f>
        <v>#N/A</v>
      </c>
      <c r="AI92" s="70" t="str">
        <f t="shared" si="18"/>
        <v>　</v>
      </c>
    </row>
    <row r="93" spans="1:35" ht="22.5" customHeight="1" x14ac:dyDescent="0.15">
      <c r="A93" s="95">
        <v>71</v>
      </c>
      <c r="B93" s="12"/>
      <c r="C93" s="12"/>
      <c r="D93" s="12"/>
      <c r="E93" s="10"/>
      <c r="F93" s="12"/>
      <c r="G93" s="192"/>
      <c r="H93" s="193"/>
      <c r="I93" s="185"/>
      <c r="J93" s="186"/>
      <c r="K93" s="186"/>
      <c r="L93" s="186"/>
      <c r="M93" s="187"/>
      <c r="N93" s="13"/>
      <c r="R93" s="4" t="str">
        <f>IF(ISBLANK(B93),"",VLOOKUP(CONCATENATE($AB$5,F93),$R$263:$S$272,2,FALSE)+B93*100)</f>
        <v/>
      </c>
      <c r="S93" s="22" t="str">
        <f t="shared" si="10"/>
        <v/>
      </c>
      <c r="T93" s="3" t="str">
        <f>IF($S93="","",VLOOKUP($S93,'(種目・作業用)'!$A$2:$D$11,2,FALSE))</f>
        <v/>
      </c>
      <c r="U93" s="3" t="str">
        <f>IF($S93="","",VLOOKUP($S93,'(種目・作業用)'!$A$2:$D$11,3,FALSE))</f>
        <v/>
      </c>
      <c r="V93" s="3" t="str">
        <f>IF($S93="","",VLOOKUP($S93,'(種目・作業用)'!$A$2:$D$11,4,FALSE))</f>
        <v/>
      </c>
      <c r="W93" s="142" t="str">
        <f t="shared" si="11"/>
        <v/>
      </c>
      <c r="X93" s="4" t="str">
        <f t="shared" si="7"/>
        <v xml:space="preserve"> </v>
      </c>
      <c r="Y93" s="4" t="str">
        <f t="shared" si="12"/>
        <v/>
      </c>
      <c r="Z93" s="4" t="str">
        <f t="shared" si="13"/>
        <v/>
      </c>
      <c r="AA93" s="4" t="str">
        <f t="shared" si="14"/>
        <v/>
      </c>
      <c r="AB93" s="5" t="str">
        <f t="shared" si="19"/>
        <v/>
      </c>
      <c r="AC93" s="4" t="str">
        <f t="shared" si="15"/>
        <v/>
      </c>
      <c r="AD93" s="4" t="str">
        <f t="shared" si="16"/>
        <v/>
      </c>
      <c r="AE93" s="4"/>
      <c r="AF93" s="4" t="str">
        <f t="shared" si="17"/>
        <v/>
      </c>
      <c r="AG93" s="77" t="e">
        <f>VLOOKUP($AA$5,$B$263:$D$611,2,FALSE)</f>
        <v>#N/A</v>
      </c>
      <c r="AI93" s="70" t="str">
        <f t="shared" si="18"/>
        <v>　</v>
      </c>
    </row>
    <row r="94" spans="1:35" ht="22.5" customHeight="1" x14ac:dyDescent="0.15">
      <c r="A94" s="95">
        <v>72</v>
      </c>
      <c r="B94" s="12"/>
      <c r="C94" s="12"/>
      <c r="D94" s="12"/>
      <c r="E94" s="10"/>
      <c r="F94" s="12"/>
      <c r="G94" s="192"/>
      <c r="H94" s="193"/>
      <c r="I94" s="185"/>
      <c r="J94" s="186"/>
      <c r="K94" s="186"/>
      <c r="L94" s="186"/>
      <c r="M94" s="187"/>
      <c r="N94" s="13"/>
      <c r="R94" s="4" t="str">
        <f>IF(ISBLANK(B94),"",VLOOKUP(CONCATENATE($AB$5,F94),$R$263:$S$272,2,FALSE)+B94*100)</f>
        <v/>
      </c>
      <c r="S94" s="22" t="str">
        <f t="shared" si="10"/>
        <v/>
      </c>
      <c r="T94" s="3" t="str">
        <f>IF($S94="","",VLOOKUP($S94,'(種目・作業用)'!$A$2:$D$11,2,FALSE))</f>
        <v/>
      </c>
      <c r="U94" s="3" t="str">
        <f>IF($S94="","",VLOOKUP($S94,'(種目・作業用)'!$A$2:$D$11,3,FALSE))</f>
        <v/>
      </c>
      <c r="V94" s="3" t="str">
        <f>IF($S94="","",VLOOKUP($S94,'(種目・作業用)'!$A$2:$D$11,4,FALSE))</f>
        <v/>
      </c>
      <c r="W94" s="142" t="str">
        <f t="shared" si="11"/>
        <v/>
      </c>
      <c r="X94" s="4" t="str">
        <f t="shared" si="7"/>
        <v xml:space="preserve"> </v>
      </c>
      <c r="Y94" s="4" t="str">
        <f t="shared" si="12"/>
        <v/>
      </c>
      <c r="Z94" s="4" t="str">
        <f t="shared" si="13"/>
        <v/>
      </c>
      <c r="AA94" s="4" t="str">
        <f t="shared" si="14"/>
        <v/>
      </c>
      <c r="AB94" s="5" t="str">
        <f t="shared" si="19"/>
        <v/>
      </c>
      <c r="AC94" s="4" t="str">
        <f t="shared" si="15"/>
        <v/>
      </c>
      <c r="AD94" s="4" t="str">
        <f t="shared" si="16"/>
        <v/>
      </c>
      <c r="AE94" s="4"/>
      <c r="AF94" s="4" t="str">
        <f t="shared" si="17"/>
        <v/>
      </c>
      <c r="AG94" s="77" t="e">
        <f>VLOOKUP($AA$5,$B$263:$D$611,2,FALSE)</f>
        <v>#N/A</v>
      </c>
      <c r="AI94" s="70" t="str">
        <f t="shared" si="18"/>
        <v>　</v>
      </c>
    </row>
    <row r="95" spans="1:35" ht="22.5" customHeight="1" x14ac:dyDescent="0.15">
      <c r="A95" s="95">
        <v>73</v>
      </c>
      <c r="B95" s="12"/>
      <c r="C95" s="12"/>
      <c r="D95" s="12"/>
      <c r="E95" s="10"/>
      <c r="F95" s="12"/>
      <c r="G95" s="192"/>
      <c r="H95" s="193"/>
      <c r="I95" s="185"/>
      <c r="J95" s="186"/>
      <c r="K95" s="186"/>
      <c r="L95" s="186"/>
      <c r="M95" s="187"/>
      <c r="N95" s="13"/>
      <c r="R95" s="4" t="str">
        <f>IF(ISBLANK(B95),"",VLOOKUP(CONCATENATE($AB$5,F95),$R$263:$S$272,2,FALSE)+B95*100)</f>
        <v/>
      </c>
      <c r="S95" s="22" t="str">
        <f t="shared" si="10"/>
        <v/>
      </c>
      <c r="T95" s="3" t="str">
        <f>IF($S95="","",VLOOKUP($S95,'(種目・作業用)'!$A$2:$D$11,2,FALSE))</f>
        <v/>
      </c>
      <c r="U95" s="3" t="str">
        <f>IF($S95="","",VLOOKUP($S95,'(種目・作業用)'!$A$2:$D$11,3,FALSE))</f>
        <v/>
      </c>
      <c r="V95" s="3" t="str">
        <f>IF($S95="","",VLOOKUP($S95,'(種目・作業用)'!$A$2:$D$11,4,FALSE))</f>
        <v/>
      </c>
      <c r="W95" s="142" t="str">
        <f t="shared" si="11"/>
        <v/>
      </c>
      <c r="X95" s="4" t="str">
        <f t="shared" si="7"/>
        <v xml:space="preserve"> </v>
      </c>
      <c r="Y95" s="4" t="str">
        <f t="shared" si="12"/>
        <v/>
      </c>
      <c r="Z95" s="4" t="str">
        <f t="shared" si="13"/>
        <v/>
      </c>
      <c r="AA95" s="4" t="str">
        <f t="shared" si="14"/>
        <v/>
      </c>
      <c r="AB95" s="5" t="str">
        <f t="shared" si="19"/>
        <v/>
      </c>
      <c r="AC95" s="4" t="str">
        <f t="shared" si="15"/>
        <v/>
      </c>
      <c r="AD95" s="4" t="str">
        <f t="shared" si="16"/>
        <v/>
      </c>
      <c r="AE95" s="4"/>
      <c r="AF95" s="4" t="str">
        <f t="shared" si="17"/>
        <v/>
      </c>
      <c r="AG95" s="77" t="e">
        <f>VLOOKUP($AA$5,$B$263:$D$611,2,FALSE)</f>
        <v>#N/A</v>
      </c>
      <c r="AI95" s="70" t="str">
        <f t="shared" si="18"/>
        <v>　</v>
      </c>
    </row>
    <row r="96" spans="1:35" ht="22.5" customHeight="1" x14ac:dyDescent="0.15">
      <c r="A96" s="95">
        <v>74</v>
      </c>
      <c r="B96" s="12"/>
      <c r="C96" s="12"/>
      <c r="D96" s="12"/>
      <c r="E96" s="10"/>
      <c r="F96" s="12"/>
      <c r="G96" s="192"/>
      <c r="H96" s="193"/>
      <c r="I96" s="185"/>
      <c r="J96" s="186"/>
      <c r="K96" s="186"/>
      <c r="L96" s="186"/>
      <c r="M96" s="187"/>
      <c r="N96" s="13"/>
      <c r="R96" s="4" t="str">
        <f>IF(ISBLANK(B96),"",VLOOKUP(CONCATENATE($AB$5,F96),$R$263:$S$272,2,FALSE)+B96*100)</f>
        <v/>
      </c>
      <c r="S96" s="22" t="str">
        <f t="shared" si="10"/>
        <v/>
      </c>
      <c r="T96" s="3" t="str">
        <f>IF($S96="","",VLOOKUP($S96,'(種目・作業用)'!$A$2:$D$11,2,FALSE))</f>
        <v/>
      </c>
      <c r="U96" s="3" t="str">
        <f>IF($S96="","",VLOOKUP($S96,'(種目・作業用)'!$A$2:$D$11,3,FALSE))</f>
        <v/>
      </c>
      <c r="V96" s="3" t="str">
        <f>IF($S96="","",VLOOKUP($S96,'(種目・作業用)'!$A$2:$D$11,4,FALSE))</f>
        <v/>
      </c>
      <c r="W96" s="142" t="str">
        <f t="shared" si="11"/>
        <v/>
      </c>
      <c r="X96" s="4" t="str">
        <f t="shared" si="7"/>
        <v xml:space="preserve"> </v>
      </c>
      <c r="Y96" s="4" t="str">
        <f t="shared" si="12"/>
        <v/>
      </c>
      <c r="Z96" s="4" t="str">
        <f t="shared" si="13"/>
        <v/>
      </c>
      <c r="AA96" s="4" t="str">
        <f t="shared" si="14"/>
        <v/>
      </c>
      <c r="AB96" s="5" t="str">
        <f t="shared" si="19"/>
        <v/>
      </c>
      <c r="AC96" s="4" t="str">
        <f t="shared" si="15"/>
        <v/>
      </c>
      <c r="AD96" s="4" t="str">
        <f t="shared" si="16"/>
        <v/>
      </c>
      <c r="AE96" s="4"/>
      <c r="AF96" s="4" t="str">
        <f t="shared" si="17"/>
        <v/>
      </c>
      <c r="AG96" s="77" t="e">
        <f>VLOOKUP($AA$5,$B$263:$D$611,2,FALSE)</f>
        <v>#N/A</v>
      </c>
      <c r="AI96" s="70" t="str">
        <f t="shared" si="18"/>
        <v>　</v>
      </c>
    </row>
    <row r="97" spans="1:35" ht="22.5" customHeight="1" x14ac:dyDescent="0.15">
      <c r="A97" s="95">
        <v>75</v>
      </c>
      <c r="B97" s="12"/>
      <c r="C97" s="12"/>
      <c r="D97" s="12"/>
      <c r="E97" s="10"/>
      <c r="F97" s="12"/>
      <c r="G97" s="192"/>
      <c r="H97" s="193"/>
      <c r="I97" s="185"/>
      <c r="J97" s="186"/>
      <c r="K97" s="186"/>
      <c r="L97" s="186"/>
      <c r="M97" s="187"/>
      <c r="N97" s="13"/>
      <c r="R97" s="4" t="str">
        <f>IF(ISBLANK(B97),"",VLOOKUP(CONCATENATE($AB$5,F97),$R$263:$S$272,2,FALSE)+B97*100)</f>
        <v/>
      </c>
      <c r="S97" s="22" t="str">
        <f t="shared" si="10"/>
        <v/>
      </c>
      <c r="T97" s="3" t="str">
        <f>IF($S97="","",VLOOKUP($S97,'(種目・作業用)'!$A$2:$D$11,2,FALSE))</f>
        <v/>
      </c>
      <c r="U97" s="3" t="str">
        <f>IF($S97="","",VLOOKUP($S97,'(種目・作業用)'!$A$2:$D$11,3,FALSE))</f>
        <v/>
      </c>
      <c r="V97" s="3" t="str">
        <f>IF($S97="","",VLOOKUP($S97,'(種目・作業用)'!$A$2:$D$11,4,FALSE))</f>
        <v/>
      </c>
      <c r="W97" s="142" t="str">
        <f t="shared" si="11"/>
        <v/>
      </c>
      <c r="X97" s="4" t="str">
        <f t="shared" si="7"/>
        <v xml:space="preserve"> </v>
      </c>
      <c r="Y97" s="4" t="str">
        <f t="shared" si="12"/>
        <v/>
      </c>
      <c r="Z97" s="4" t="str">
        <f t="shared" si="13"/>
        <v/>
      </c>
      <c r="AA97" s="4" t="str">
        <f t="shared" si="14"/>
        <v/>
      </c>
      <c r="AB97" s="5" t="str">
        <f t="shared" si="19"/>
        <v/>
      </c>
      <c r="AC97" s="4" t="str">
        <f t="shared" si="15"/>
        <v/>
      </c>
      <c r="AD97" s="4" t="str">
        <f t="shared" si="16"/>
        <v/>
      </c>
      <c r="AE97" s="4"/>
      <c r="AF97" s="4" t="str">
        <f t="shared" si="17"/>
        <v/>
      </c>
      <c r="AG97" s="77" t="e">
        <f>VLOOKUP($AA$5,$B$263:$D$611,2,FALSE)</f>
        <v>#N/A</v>
      </c>
      <c r="AI97" s="70" t="str">
        <f t="shared" si="18"/>
        <v>　</v>
      </c>
    </row>
    <row r="98" spans="1:35" ht="22.5" customHeight="1" x14ac:dyDescent="0.15">
      <c r="A98" s="95">
        <v>76</v>
      </c>
      <c r="B98" s="12"/>
      <c r="C98" s="12"/>
      <c r="D98" s="12"/>
      <c r="E98" s="10"/>
      <c r="F98" s="12"/>
      <c r="G98" s="192"/>
      <c r="H98" s="193"/>
      <c r="I98" s="185"/>
      <c r="J98" s="186"/>
      <c r="K98" s="186"/>
      <c r="L98" s="186"/>
      <c r="M98" s="187"/>
      <c r="N98" s="13"/>
      <c r="R98" s="4" t="str">
        <f>IF(ISBLANK(B98),"",VLOOKUP(CONCATENATE($AB$5,F98),$R$263:$S$272,2,FALSE)+B98*100)</f>
        <v/>
      </c>
      <c r="S98" s="22" t="str">
        <f t="shared" si="10"/>
        <v/>
      </c>
      <c r="T98" s="3" t="str">
        <f>IF($S98="","",VLOOKUP($S98,'(種目・作業用)'!$A$2:$D$11,2,FALSE))</f>
        <v/>
      </c>
      <c r="U98" s="3" t="str">
        <f>IF($S98="","",VLOOKUP($S98,'(種目・作業用)'!$A$2:$D$11,3,FALSE))</f>
        <v/>
      </c>
      <c r="V98" s="3" t="str">
        <f>IF($S98="","",VLOOKUP($S98,'(種目・作業用)'!$A$2:$D$11,4,FALSE))</f>
        <v/>
      </c>
      <c r="W98" s="142" t="str">
        <f t="shared" si="11"/>
        <v/>
      </c>
      <c r="X98" s="4" t="str">
        <f t="shared" si="7"/>
        <v xml:space="preserve"> </v>
      </c>
      <c r="Y98" s="4" t="str">
        <f t="shared" si="12"/>
        <v/>
      </c>
      <c r="Z98" s="4" t="str">
        <f t="shared" si="13"/>
        <v/>
      </c>
      <c r="AA98" s="4" t="str">
        <f t="shared" si="14"/>
        <v/>
      </c>
      <c r="AB98" s="5" t="str">
        <f t="shared" si="19"/>
        <v/>
      </c>
      <c r="AC98" s="4" t="str">
        <f t="shared" si="15"/>
        <v/>
      </c>
      <c r="AD98" s="4" t="str">
        <f t="shared" si="16"/>
        <v/>
      </c>
      <c r="AE98" s="4"/>
      <c r="AF98" s="4" t="str">
        <f t="shared" si="17"/>
        <v/>
      </c>
      <c r="AG98" s="77" t="e">
        <f>VLOOKUP($AA$5,$B$263:$D$611,2,FALSE)</f>
        <v>#N/A</v>
      </c>
      <c r="AI98" s="70" t="str">
        <f t="shared" si="18"/>
        <v>　</v>
      </c>
    </row>
    <row r="99" spans="1:35" ht="22.5" customHeight="1" x14ac:dyDescent="0.15">
      <c r="A99" s="95">
        <v>77</v>
      </c>
      <c r="B99" s="10"/>
      <c r="C99" s="10"/>
      <c r="D99" s="10"/>
      <c r="E99" s="10"/>
      <c r="F99" s="10"/>
      <c r="G99" s="192"/>
      <c r="H99" s="193"/>
      <c r="I99" s="185"/>
      <c r="J99" s="186"/>
      <c r="K99" s="186"/>
      <c r="L99" s="186"/>
      <c r="M99" s="187"/>
      <c r="N99" s="13"/>
      <c r="R99" s="4" t="str">
        <f>IF(ISBLANK(B99),"",VLOOKUP(CONCATENATE($AB$5,F99),$R$263:$S$272,2,FALSE)+B99*100)</f>
        <v/>
      </c>
      <c r="S99" s="22" t="str">
        <f t="shared" si="10"/>
        <v/>
      </c>
      <c r="T99" s="3" t="str">
        <f>IF($S99="","",VLOOKUP($S99,'(種目・作業用)'!$A$2:$D$11,2,FALSE))</f>
        <v/>
      </c>
      <c r="U99" s="3" t="str">
        <f>IF($S99="","",VLOOKUP($S99,'(種目・作業用)'!$A$2:$D$11,3,FALSE))</f>
        <v/>
      </c>
      <c r="V99" s="3" t="str">
        <f>IF($S99="","",VLOOKUP($S99,'(種目・作業用)'!$A$2:$D$11,4,FALSE))</f>
        <v/>
      </c>
      <c r="W99" s="142" t="str">
        <f t="shared" si="11"/>
        <v/>
      </c>
      <c r="X99" s="4" t="str">
        <f t="shared" si="7"/>
        <v xml:space="preserve"> </v>
      </c>
      <c r="Y99" s="4" t="str">
        <f t="shared" si="12"/>
        <v/>
      </c>
      <c r="Z99" s="4" t="str">
        <f t="shared" si="13"/>
        <v/>
      </c>
      <c r="AA99" s="4" t="str">
        <f t="shared" si="14"/>
        <v/>
      </c>
      <c r="AB99" s="5" t="str">
        <f t="shared" si="19"/>
        <v/>
      </c>
      <c r="AC99" s="4" t="str">
        <f t="shared" si="15"/>
        <v/>
      </c>
      <c r="AD99" s="4" t="str">
        <f t="shared" si="16"/>
        <v/>
      </c>
      <c r="AE99" s="4"/>
      <c r="AF99" s="4" t="str">
        <f t="shared" si="17"/>
        <v/>
      </c>
      <c r="AG99" s="77" t="e">
        <f>VLOOKUP($AA$5,$B$263:$D$611,2,FALSE)</f>
        <v>#N/A</v>
      </c>
      <c r="AI99" s="70" t="str">
        <f t="shared" si="18"/>
        <v>　</v>
      </c>
    </row>
    <row r="100" spans="1:35" ht="22.5" customHeight="1" x14ac:dyDescent="0.15">
      <c r="A100" s="95">
        <v>78</v>
      </c>
      <c r="B100" s="12"/>
      <c r="C100" s="12"/>
      <c r="D100" s="12"/>
      <c r="E100" s="10"/>
      <c r="F100" s="12"/>
      <c r="G100" s="192"/>
      <c r="H100" s="193"/>
      <c r="I100" s="185"/>
      <c r="J100" s="186"/>
      <c r="K100" s="186"/>
      <c r="L100" s="186"/>
      <c r="M100" s="187"/>
      <c r="N100" s="13"/>
      <c r="R100" s="4" t="str">
        <f>IF(ISBLANK(B100),"",VLOOKUP(CONCATENATE($AB$5,F100),$R$263:$S$272,2,FALSE)+B100*100)</f>
        <v/>
      </c>
      <c r="S100" s="22" t="str">
        <f t="shared" si="10"/>
        <v/>
      </c>
      <c r="T100" s="3" t="str">
        <f>IF($S100="","",VLOOKUP($S100,'(種目・作業用)'!$A$2:$D$11,2,FALSE))</f>
        <v/>
      </c>
      <c r="U100" s="3" t="str">
        <f>IF($S100="","",VLOOKUP($S100,'(種目・作業用)'!$A$2:$D$11,3,FALSE))</f>
        <v/>
      </c>
      <c r="V100" s="3" t="str">
        <f>IF($S100="","",VLOOKUP($S100,'(種目・作業用)'!$A$2:$D$11,4,FALSE))</f>
        <v/>
      </c>
      <c r="W100" s="142" t="str">
        <f t="shared" si="11"/>
        <v/>
      </c>
      <c r="X100" s="4" t="str">
        <f t="shared" si="7"/>
        <v xml:space="preserve"> </v>
      </c>
      <c r="Y100" s="4" t="str">
        <f t="shared" si="12"/>
        <v/>
      </c>
      <c r="Z100" s="4" t="str">
        <f t="shared" si="13"/>
        <v/>
      </c>
      <c r="AA100" s="4" t="str">
        <f t="shared" si="14"/>
        <v/>
      </c>
      <c r="AB100" s="5" t="str">
        <f t="shared" si="19"/>
        <v/>
      </c>
      <c r="AC100" s="4" t="str">
        <f t="shared" si="15"/>
        <v/>
      </c>
      <c r="AD100" s="4" t="str">
        <f t="shared" si="16"/>
        <v/>
      </c>
      <c r="AE100" s="4"/>
      <c r="AF100" s="4" t="str">
        <f t="shared" si="17"/>
        <v/>
      </c>
      <c r="AG100" s="77" t="e">
        <f>VLOOKUP($AA$5,$B$263:$D$611,2,FALSE)</f>
        <v>#N/A</v>
      </c>
      <c r="AI100" s="70" t="str">
        <f t="shared" si="18"/>
        <v>　</v>
      </c>
    </row>
    <row r="101" spans="1:35" ht="22.5" customHeight="1" x14ac:dyDescent="0.15">
      <c r="A101" s="95">
        <v>79</v>
      </c>
      <c r="B101" s="12"/>
      <c r="C101" s="12"/>
      <c r="D101" s="12"/>
      <c r="E101" s="10"/>
      <c r="F101" s="12"/>
      <c r="G101" s="192"/>
      <c r="H101" s="193"/>
      <c r="I101" s="185"/>
      <c r="J101" s="186"/>
      <c r="K101" s="186"/>
      <c r="L101" s="186"/>
      <c r="M101" s="187"/>
      <c r="N101" s="13"/>
      <c r="R101" s="4" t="str">
        <f>IF(ISBLANK(B101),"",VLOOKUP(CONCATENATE($AB$5,F101),$R$263:$S$272,2,FALSE)+B101*100)</f>
        <v/>
      </c>
      <c r="S101" s="22" t="str">
        <f t="shared" si="10"/>
        <v/>
      </c>
      <c r="T101" s="3" t="str">
        <f>IF($S101="","",VLOOKUP($S101,'(種目・作業用)'!$A$2:$D$11,2,FALSE))</f>
        <v/>
      </c>
      <c r="U101" s="3" t="str">
        <f>IF($S101="","",VLOOKUP($S101,'(種目・作業用)'!$A$2:$D$11,3,FALSE))</f>
        <v/>
      </c>
      <c r="V101" s="3" t="str">
        <f>IF($S101="","",VLOOKUP($S101,'(種目・作業用)'!$A$2:$D$11,4,FALSE))</f>
        <v/>
      </c>
      <c r="W101" s="142" t="str">
        <f t="shared" si="11"/>
        <v/>
      </c>
      <c r="X101" s="4" t="str">
        <f t="shared" si="7"/>
        <v xml:space="preserve"> </v>
      </c>
      <c r="Y101" s="4" t="str">
        <f t="shared" si="12"/>
        <v/>
      </c>
      <c r="Z101" s="4" t="str">
        <f t="shared" si="13"/>
        <v/>
      </c>
      <c r="AA101" s="4" t="str">
        <f t="shared" si="14"/>
        <v/>
      </c>
      <c r="AB101" s="5" t="str">
        <f t="shared" si="19"/>
        <v/>
      </c>
      <c r="AC101" s="4" t="str">
        <f t="shared" si="15"/>
        <v/>
      </c>
      <c r="AD101" s="4" t="str">
        <f t="shared" si="16"/>
        <v/>
      </c>
      <c r="AE101" s="4"/>
      <c r="AF101" s="4" t="str">
        <f t="shared" si="17"/>
        <v/>
      </c>
      <c r="AG101" s="77" t="e">
        <f>VLOOKUP($AA$5,$B$263:$D$611,2,FALSE)</f>
        <v>#N/A</v>
      </c>
      <c r="AI101" s="70" t="str">
        <f t="shared" si="18"/>
        <v>　</v>
      </c>
    </row>
    <row r="102" spans="1:35" ht="22.5" customHeight="1" x14ac:dyDescent="0.15">
      <c r="A102" s="96">
        <v>80</v>
      </c>
      <c r="B102" s="12"/>
      <c r="C102" s="12"/>
      <c r="D102" s="12"/>
      <c r="E102" s="10"/>
      <c r="F102" s="12"/>
      <c r="G102" s="192"/>
      <c r="H102" s="193"/>
      <c r="I102" s="240"/>
      <c r="J102" s="241"/>
      <c r="K102" s="241"/>
      <c r="L102" s="241"/>
      <c r="M102" s="242"/>
      <c r="N102" s="13"/>
      <c r="R102" s="4" t="str">
        <f>IF(ISBLANK(B102),"",VLOOKUP(CONCATENATE($AB$5,F102),$R$263:$S$272,2,FALSE)+B102*100)</f>
        <v/>
      </c>
      <c r="S102" s="22" t="str">
        <f t="shared" si="10"/>
        <v/>
      </c>
      <c r="T102" s="3" t="str">
        <f>IF($S102="","",VLOOKUP($S102,'(種目・作業用)'!$A$2:$D$11,2,FALSE))</f>
        <v/>
      </c>
      <c r="U102" s="3" t="str">
        <f>IF($S102="","",VLOOKUP($S102,'(種目・作業用)'!$A$2:$D$11,3,FALSE))</f>
        <v/>
      </c>
      <c r="V102" s="3" t="str">
        <f>IF($S102="","",VLOOKUP($S102,'(種目・作業用)'!$A$2:$D$11,4,FALSE))</f>
        <v/>
      </c>
      <c r="W102" s="142" t="str">
        <f t="shared" si="11"/>
        <v/>
      </c>
      <c r="X102" s="4" t="str">
        <f t="shared" si="7"/>
        <v xml:space="preserve"> </v>
      </c>
      <c r="Y102" s="4" t="str">
        <f t="shared" si="12"/>
        <v/>
      </c>
      <c r="Z102" s="4" t="str">
        <f t="shared" si="13"/>
        <v/>
      </c>
      <c r="AA102" s="4" t="str">
        <f t="shared" si="14"/>
        <v/>
      </c>
      <c r="AB102" s="5" t="str">
        <f t="shared" si="19"/>
        <v/>
      </c>
      <c r="AC102" s="4" t="str">
        <f t="shared" si="15"/>
        <v/>
      </c>
      <c r="AD102" s="4" t="str">
        <f t="shared" si="16"/>
        <v/>
      </c>
      <c r="AE102" s="4"/>
      <c r="AF102" s="4" t="str">
        <f t="shared" si="17"/>
        <v/>
      </c>
      <c r="AG102" s="77" t="e">
        <f>VLOOKUP($AA$5,$B$263:$D$611,2,FALSE)</f>
        <v>#N/A</v>
      </c>
      <c r="AI102" s="70" t="str">
        <f t="shared" si="18"/>
        <v>　</v>
      </c>
    </row>
    <row r="103" spans="1:35" ht="22.5" customHeight="1" x14ac:dyDescent="0.15">
      <c r="A103" s="97"/>
      <c r="B103" s="98"/>
      <c r="C103" s="98"/>
      <c r="D103" s="98"/>
      <c r="E103" s="98"/>
      <c r="F103" s="98"/>
      <c r="G103" s="161"/>
      <c r="H103" s="174" t="s">
        <v>1409</v>
      </c>
      <c r="I103" s="236">
        <f>I48</f>
        <v>0</v>
      </c>
      <c r="J103" s="236"/>
      <c r="K103" s="236"/>
      <c r="L103" s="236"/>
      <c r="M103" s="236"/>
      <c r="N103" s="158" t="s">
        <v>14</v>
      </c>
      <c r="S103" s="22"/>
      <c r="T103" s="3"/>
      <c r="U103" s="3"/>
      <c r="V103" s="3"/>
      <c r="W103" s="142"/>
      <c r="X103" s="4"/>
      <c r="AB103" s="21"/>
      <c r="AD103" s="4"/>
      <c r="AG103" s="77"/>
    </row>
    <row r="104" spans="1:35" ht="7.5" customHeight="1" x14ac:dyDescent="0.15">
      <c r="A104" s="103"/>
      <c r="B104" s="103"/>
      <c r="C104" s="103"/>
      <c r="D104" s="103"/>
      <c r="E104" s="103"/>
      <c r="F104" s="103"/>
      <c r="G104" s="104"/>
      <c r="H104" s="105"/>
      <c r="I104" s="105"/>
      <c r="J104" s="105"/>
      <c r="K104" s="105"/>
      <c r="L104" s="105"/>
      <c r="M104" s="105"/>
      <c r="N104" s="106"/>
      <c r="S104" s="22"/>
      <c r="T104" s="3"/>
      <c r="U104" s="3"/>
      <c r="V104" s="3"/>
      <c r="W104" s="142"/>
      <c r="X104" s="4"/>
      <c r="AB104" s="21"/>
      <c r="AD104" s="4"/>
      <c r="AG104" s="77"/>
    </row>
    <row r="105" spans="1:35" ht="22.5" customHeight="1" x14ac:dyDescent="0.15">
      <c r="A105" s="213" t="s">
        <v>1087</v>
      </c>
      <c r="B105" s="213"/>
      <c r="C105" s="213"/>
      <c r="D105" s="213"/>
      <c r="E105" s="213"/>
      <c r="F105" s="213"/>
      <c r="G105" s="213"/>
      <c r="H105" s="213"/>
      <c r="I105" s="213"/>
      <c r="J105" s="213"/>
      <c r="K105" s="213"/>
      <c r="L105" s="213"/>
      <c r="M105" s="213"/>
      <c r="N105" s="213"/>
      <c r="S105" s="22"/>
      <c r="T105" s="3"/>
      <c r="U105" s="3"/>
      <c r="V105" s="3"/>
      <c r="W105" s="142"/>
      <c r="X105" s="4"/>
      <c r="AB105" s="21"/>
      <c r="AD105" s="4"/>
      <c r="AG105" s="77"/>
    </row>
    <row r="106" spans="1:35" ht="7.5" customHeight="1" x14ac:dyDescent="0.15">
      <c r="A106" s="72"/>
      <c r="B106" s="72"/>
      <c r="C106" s="72"/>
      <c r="D106" s="72"/>
      <c r="E106" s="72"/>
      <c r="F106" s="72"/>
      <c r="G106" s="72"/>
      <c r="H106" s="72"/>
      <c r="I106" s="72"/>
      <c r="J106" s="72"/>
      <c r="K106" s="72"/>
      <c r="L106" s="72"/>
      <c r="M106" s="72"/>
      <c r="N106" s="72"/>
      <c r="S106" s="22"/>
      <c r="T106" s="3"/>
      <c r="U106" s="3"/>
      <c r="V106" s="3"/>
      <c r="W106" s="142"/>
      <c r="X106" s="4"/>
      <c r="AB106" s="21"/>
      <c r="AD106" s="4"/>
      <c r="AG106" s="77"/>
    </row>
    <row r="107" spans="1:35" x14ac:dyDescent="0.15">
      <c r="A107" s="72"/>
      <c r="B107" s="72"/>
      <c r="C107" s="72" t="s">
        <v>15</v>
      </c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S107" s="22"/>
      <c r="T107" s="3"/>
      <c r="U107" s="3"/>
      <c r="V107" s="3"/>
      <c r="W107" s="142"/>
      <c r="X107" s="4"/>
      <c r="AB107" s="21"/>
      <c r="AD107" s="4"/>
      <c r="AG107" s="77"/>
    </row>
    <row r="108" spans="1:35" x14ac:dyDescent="0.15">
      <c r="A108" s="72"/>
      <c r="B108" s="72"/>
      <c r="C108" s="72"/>
      <c r="D108" s="72"/>
      <c r="E108" s="72"/>
      <c r="F108" s="72"/>
      <c r="G108" s="72"/>
      <c r="H108" s="72"/>
      <c r="I108" s="72"/>
      <c r="J108" s="72"/>
      <c r="K108" s="72"/>
      <c r="L108" s="72"/>
      <c r="M108" s="72"/>
      <c r="N108" s="72"/>
      <c r="S108" s="22"/>
      <c r="T108" s="3"/>
      <c r="U108" s="3"/>
      <c r="V108" s="3"/>
      <c r="W108" s="142"/>
      <c r="X108" s="4"/>
      <c r="AB108" s="21"/>
      <c r="AD108" s="4"/>
      <c r="AG108" s="77"/>
    </row>
    <row r="109" spans="1:35" x14ac:dyDescent="0.15">
      <c r="A109" s="72"/>
      <c r="B109" s="72"/>
      <c r="C109" s="237" t="str">
        <f>$C$54</f>
        <v>２０２１年　　月　　日</v>
      </c>
      <c r="D109" s="237"/>
      <c r="E109" s="72"/>
      <c r="F109" s="72"/>
      <c r="G109" s="72"/>
      <c r="H109" s="72"/>
      <c r="I109" s="72"/>
      <c r="J109" s="72"/>
      <c r="K109" s="72"/>
      <c r="L109" s="72"/>
      <c r="M109" s="72"/>
      <c r="N109" s="72"/>
      <c r="S109" s="22"/>
      <c r="T109" s="3"/>
      <c r="U109" s="3"/>
      <c r="V109" s="3"/>
      <c r="W109" s="142"/>
      <c r="X109" s="4"/>
      <c r="AB109" s="21"/>
      <c r="AD109" s="4"/>
      <c r="AG109" s="77"/>
    </row>
    <row r="110" spans="1:35" ht="22.5" customHeight="1" x14ac:dyDescent="0.15">
      <c r="A110" s="72"/>
      <c r="B110" s="72"/>
      <c r="C110" s="72"/>
      <c r="D110" s="72"/>
      <c r="E110" s="72"/>
      <c r="F110" s="238">
        <f>$F$55</f>
        <v>0</v>
      </c>
      <c r="G110" s="238"/>
      <c r="H110" s="239" t="str">
        <f>$H$55</f>
        <v>高等学校</v>
      </c>
      <c r="I110" s="239"/>
      <c r="J110" s="72"/>
      <c r="K110" s="72"/>
      <c r="L110" s="72"/>
      <c r="M110" s="72"/>
      <c r="N110" s="72"/>
      <c r="S110" s="22"/>
      <c r="T110" s="3"/>
      <c r="U110" s="3"/>
      <c r="V110" s="3"/>
      <c r="W110" s="142"/>
      <c r="X110" s="4"/>
      <c r="AB110" s="21"/>
      <c r="AD110" s="4"/>
      <c r="AG110" s="77"/>
    </row>
    <row r="111" spans="1:35" ht="22.5" customHeight="1" x14ac:dyDescent="0.15">
      <c r="A111" s="72"/>
      <c r="B111" s="72"/>
      <c r="C111" s="72"/>
      <c r="D111" s="72"/>
      <c r="E111" s="72"/>
      <c r="F111" s="72"/>
      <c r="G111" s="100" t="s">
        <v>17</v>
      </c>
      <c r="H111" s="213">
        <f>$H$56</f>
        <v>0</v>
      </c>
      <c r="I111" s="213"/>
      <c r="J111" s="213"/>
      <c r="K111" s="213"/>
      <c r="L111" s="213"/>
      <c r="M111" s="101" t="s">
        <v>14</v>
      </c>
      <c r="N111" s="72"/>
      <c r="S111" s="22"/>
      <c r="T111" s="3"/>
      <c r="U111" s="3"/>
      <c r="V111" s="3"/>
      <c r="W111" s="142"/>
      <c r="X111" s="4"/>
      <c r="AB111" s="21"/>
      <c r="AD111" s="4"/>
      <c r="AG111" s="77"/>
    </row>
    <row r="112" spans="1:35" ht="28.5" customHeight="1" x14ac:dyDescent="0.15">
      <c r="A112" s="206" t="str">
        <f>A2</f>
        <v>第27回 西村山陸上競技選手権大会　参加申込一覧表</v>
      </c>
      <c r="B112" s="206"/>
      <c r="C112" s="206"/>
      <c r="D112" s="206"/>
      <c r="E112" s="206"/>
      <c r="F112" s="206"/>
      <c r="G112" s="206"/>
      <c r="H112" s="206"/>
      <c r="I112" s="206"/>
      <c r="J112" s="206"/>
      <c r="K112" s="206"/>
      <c r="L112" s="206"/>
      <c r="M112" s="206"/>
      <c r="N112" s="206"/>
      <c r="S112" s="22"/>
      <c r="T112" s="3"/>
      <c r="U112" s="3"/>
      <c r="V112" s="3"/>
      <c r="W112" s="142"/>
      <c r="X112" s="4"/>
      <c r="AB112" s="21"/>
      <c r="AD112" s="4"/>
      <c r="AG112" s="77"/>
    </row>
    <row r="113" spans="1:35" ht="7.5" customHeight="1" x14ac:dyDescent="0.15">
      <c r="A113" s="72"/>
      <c r="B113" s="72"/>
      <c r="C113" s="72"/>
      <c r="D113" s="72"/>
      <c r="E113" s="72"/>
      <c r="F113" s="72"/>
      <c r="G113" s="72"/>
      <c r="H113" s="72"/>
      <c r="I113" s="72"/>
      <c r="J113" s="72"/>
      <c r="K113" s="72"/>
      <c r="L113" s="72"/>
      <c r="M113" s="72"/>
      <c r="N113" s="72"/>
      <c r="S113" s="22"/>
      <c r="T113" s="3"/>
      <c r="U113" s="3"/>
      <c r="V113" s="3"/>
      <c r="W113" s="142"/>
      <c r="X113" s="4"/>
      <c r="AB113" s="21"/>
      <c r="AD113" s="4"/>
      <c r="AG113" s="77"/>
    </row>
    <row r="114" spans="1:35" ht="22.5" customHeight="1" x14ac:dyDescent="0.15">
      <c r="A114" s="221" t="s">
        <v>0</v>
      </c>
      <c r="B114" s="222"/>
      <c r="C114" s="232">
        <f>C4</f>
        <v>0</v>
      </c>
      <c r="D114" s="233"/>
      <c r="E114" s="233"/>
      <c r="F114" s="233"/>
      <c r="G114" s="233"/>
      <c r="H114" s="233"/>
      <c r="I114" s="221" t="s">
        <v>12</v>
      </c>
      <c r="J114" s="222"/>
      <c r="K114" s="222"/>
      <c r="L114" s="222"/>
      <c r="M114" s="223"/>
      <c r="N114" s="168"/>
      <c r="S114" s="22"/>
      <c r="T114" s="3"/>
      <c r="U114" s="3"/>
      <c r="V114" s="3"/>
      <c r="W114" s="142"/>
      <c r="X114" s="4"/>
      <c r="AB114" s="21"/>
      <c r="AD114" s="4"/>
      <c r="AG114" s="77"/>
    </row>
    <row r="115" spans="1:35" ht="22.5" customHeight="1" x14ac:dyDescent="0.15">
      <c r="A115" s="188" t="s">
        <v>1203</v>
      </c>
      <c r="B115" s="189"/>
      <c r="C115" s="234">
        <f>C5</f>
        <v>0</v>
      </c>
      <c r="D115" s="235"/>
      <c r="E115" s="235"/>
      <c r="F115" s="235"/>
      <c r="G115" s="235"/>
      <c r="H115" s="235"/>
      <c r="I115" s="188" t="s">
        <v>16</v>
      </c>
      <c r="J115" s="219"/>
      <c r="K115" s="219"/>
      <c r="L115" s="219"/>
      <c r="M115" s="220"/>
      <c r="N115" s="169"/>
      <c r="S115" s="22"/>
      <c r="T115" s="3"/>
      <c r="U115" s="3"/>
      <c r="V115" s="3"/>
      <c r="W115" s="142"/>
      <c r="X115" s="4"/>
      <c r="AB115" s="21"/>
      <c r="AD115" s="4"/>
      <c r="AG115" s="77"/>
    </row>
    <row r="116" spans="1:35" ht="17.25" customHeight="1" x14ac:dyDescent="0.15">
      <c r="A116" s="201"/>
      <c r="B116" s="203" t="s">
        <v>1</v>
      </c>
      <c r="C116" s="203" t="s">
        <v>2</v>
      </c>
      <c r="D116" s="203"/>
      <c r="E116" s="203" t="s">
        <v>3</v>
      </c>
      <c r="F116" s="203" t="s">
        <v>4</v>
      </c>
      <c r="G116" s="197" t="s">
        <v>1309</v>
      </c>
      <c r="H116" s="198"/>
      <c r="I116" s="224" t="s">
        <v>9</v>
      </c>
      <c r="J116" s="203"/>
      <c r="K116" s="203"/>
      <c r="L116" s="203"/>
      <c r="M116" s="203"/>
      <c r="N116" s="190" t="s">
        <v>6</v>
      </c>
      <c r="S116" s="22"/>
      <c r="T116" s="3"/>
      <c r="U116" s="3"/>
      <c r="V116" s="3"/>
      <c r="W116" s="142"/>
      <c r="X116" s="4"/>
      <c r="AB116" s="21"/>
      <c r="AD116" s="4"/>
      <c r="AG116" s="77"/>
    </row>
    <row r="117" spans="1:35" ht="17.25" customHeight="1" thickBot="1" x14ac:dyDescent="0.2">
      <c r="A117" s="202"/>
      <c r="B117" s="204"/>
      <c r="C117" s="155" t="s">
        <v>11</v>
      </c>
      <c r="D117" s="155" t="s">
        <v>10</v>
      </c>
      <c r="E117" s="204"/>
      <c r="F117" s="204"/>
      <c r="G117" s="199"/>
      <c r="H117" s="200"/>
      <c r="I117" s="204"/>
      <c r="J117" s="204"/>
      <c r="K117" s="204"/>
      <c r="L117" s="204"/>
      <c r="M117" s="204"/>
      <c r="N117" s="191"/>
      <c r="S117" s="22"/>
      <c r="T117" s="3"/>
      <c r="U117" s="3"/>
      <c r="V117" s="3"/>
      <c r="W117" s="142"/>
      <c r="X117" s="4"/>
      <c r="AB117" s="21"/>
      <c r="AD117" s="4"/>
      <c r="AG117" s="77"/>
    </row>
    <row r="118" spans="1:35" ht="22.5" customHeight="1" thickTop="1" x14ac:dyDescent="0.15">
      <c r="A118" s="94">
        <v>81</v>
      </c>
      <c r="B118" s="12"/>
      <c r="C118" s="12"/>
      <c r="D118" s="12"/>
      <c r="E118" s="10"/>
      <c r="F118" s="12"/>
      <c r="G118" s="211"/>
      <c r="H118" s="212"/>
      <c r="I118" s="227"/>
      <c r="J118" s="228"/>
      <c r="K118" s="228"/>
      <c r="L118" s="228"/>
      <c r="M118" s="229"/>
      <c r="N118" s="11"/>
      <c r="R118" s="4" t="str">
        <f>IF(ISBLANK(B118),"",VLOOKUP(CONCATENATE($AB$5,F118),$R$263:$S$272,2,FALSE)+B118*100)</f>
        <v/>
      </c>
      <c r="S118" s="22" t="str">
        <f t="shared" ref="S118:S157" si="20">IF(ISBLANK(G118),"",G118)</f>
        <v/>
      </c>
      <c r="T118" s="3" t="str">
        <f>IF($S118="","",VLOOKUP($S118,'(種目・作業用)'!$A$2:$D$11,2,FALSE))</f>
        <v/>
      </c>
      <c r="U118" s="3" t="str">
        <f>IF($S118="","",VLOOKUP($S118,'(種目・作業用)'!$A$2:$D$11,3,FALSE))</f>
        <v/>
      </c>
      <c r="V118" s="3" t="str">
        <f>IF($S118="","",VLOOKUP($S118,'(種目・作業用)'!$A$2:$D$11,4,FALSE))</f>
        <v/>
      </c>
      <c r="W118" s="142" t="str">
        <f t="shared" ref="W118:W157" si="21">IF(I118="","",I118)</f>
        <v/>
      </c>
      <c r="X118" s="4" t="str">
        <f t="shared" ref="X118:X196" si="22">IF(W118="000",V118,CONCATENATE(V118," ",W118))</f>
        <v xml:space="preserve"> </v>
      </c>
      <c r="Y118" s="4" t="str">
        <f t="shared" ref="Y118:Y157" si="23">IF(ISBLANK(B118),"",B118)</f>
        <v/>
      </c>
      <c r="Z118" s="4" t="str">
        <f t="shared" ref="Z118:Z157" si="24">IF(ISNUMBER(Y118),IF(ISBLANK(E118),AI118,CONCATENATE(AI118,"(",E118,")")),"")</f>
        <v/>
      </c>
      <c r="AA118" s="4" t="str">
        <f t="shared" ref="AA118:AA157" si="25">IF(ISNUMBER(Y118),D118,"")</f>
        <v/>
      </c>
      <c r="AB118" s="5" t="str">
        <f>IF(ISNUMBER(Y118),VLOOKUP(AG118,$AG$262:$AH$309,2,FALSE),"")</f>
        <v/>
      </c>
      <c r="AC118" s="4" t="str">
        <f t="shared" ref="AC118:AC157" si="26">IF(ISNUMBER(Y118),$AC$5,"")</f>
        <v/>
      </c>
      <c r="AD118" s="4" t="str">
        <f t="shared" ref="AD118:AD157" si="27">IF(ISBLANK(F118),"",IF(F118="男",1,2))</f>
        <v/>
      </c>
      <c r="AE118" s="4"/>
      <c r="AF118" s="4" t="str">
        <f t="shared" ref="AF118:AF157" si="28">IF(ISNUMBER(Y118),$AA$5,"")</f>
        <v/>
      </c>
      <c r="AG118" s="77" t="e">
        <f>VLOOKUP($AA$5,$B$263:$D$611,2,FALSE)</f>
        <v>#N/A</v>
      </c>
      <c r="AI118" s="70" t="str">
        <f t="shared" ref="AI118:AI157" si="29">IF(LEN(C118)&gt;6,SUBSTITUTE(C118,"　",""),IF(LEN(C118)=6,C118,IF(LEN(C118)=5,CONCATENATE(C118,"　"),IF(LEN(C118)=4,CONCATENATE(SUBSTITUTE(C118,"　","　　"),"　"),CONCATENATE(SUBSTITUTE(C118,"　","　　　"),"　")))))</f>
        <v>　</v>
      </c>
    </row>
    <row r="119" spans="1:35" ht="22.5" customHeight="1" x14ac:dyDescent="0.15">
      <c r="A119" s="95">
        <v>82</v>
      </c>
      <c r="B119" s="12"/>
      <c r="C119" s="12"/>
      <c r="D119" s="12"/>
      <c r="E119" s="10"/>
      <c r="F119" s="12"/>
      <c r="G119" s="192"/>
      <c r="H119" s="193"/>
      <c r="I119" s="185"/>
      <c r="J119" s="186"/>
      <c r="K119" s="186"/>
      <c r="L119" s="186"/>
      <c r="M119" s="187"/>
      <c r="N119" s="13"/>
      <c r="R119" s="4" t="str">
        <f>IF(ISBLANK(B119),"",VLOOKUP(CONCATENATE($AB$5,F119),$R$263:$S$272,2,FALSE)+B119*100)</f>
        <v/>
      </c>
      <c r="S119" s="22" t="str">
        <f t="shared" si="20"/>
        <v/>
      </c>
      <c r="T119" s="3" t="str">
        <f>IF($S119="","",VLOOKUP($S119,'(種目・作業用)'!$A$2:$D$11,2,FALSE))</f>
        <v/>
      </c>
      <c r="U119" s="3" t="str">
        <f>IF($S119="","",VLOOKUP($S119,'(種目・作業用)'!$A$2:$D$11,3,FALSE))</f>
        <v/>
      </c>
      <c r="V119" s="3" t="str">
        <f>IF($S119="","",VLOOKUP($S119,'(種目・作業用)'!$A$2:$D$11,4,FALSE))</f>
        <v/>
      </c>
      <c r="W119" s="142" t="str">
        <f t="shared" si="21"/>
        <v/>
      </c>
      <c r="X119" s="4" t="str">
        <f t="shared" si="22"/>
        <v xml:space="preserve"> </v>
      </c>
      <c r="Y119" s="4" t="str">
        <f t="shared" si="23"/>
        <v/>
      </c>
      <c r="Z119" s="4" t="str">
        <f t="shared" si="24"/>
        <v/>
      </c>
      <c r="AA119" s="4" t="str">
        <f t="shared" si="25"/>
        <v/>
      </c>
      <c r="AB119" s="5" t="str">
        <f t="shared" ref="AB119:AB157" si="30">IF(ISNUMBER(Y119),VLOOKUP(AG119,$AG$262:$AH$309,2,FALSE),"")</f>
        <v/>
      </c>
      <c r="AC119" s="4" t="str">
        <f t="shared" si="26"/>
        <v/>
      </c>
      <c r="AD119" s="4" t="str">
        <f t="shared" si="27"/>
        <v/>
      </c>
      <c r="AE119" s="4"/>
      <c r="AF119" s="4" t="str">
        <f t="shared" si="28"/>
        <v/>
      </c>
      <c r="AG119" s="77" t="e">
        <f>VLOOKUP($AA$5,$B$263:$D$611,2,FALSE)</f>
        <v>#N/A</v>
      </c>
      <c r="AI119" s="70" t="str">
        <f t="shared" si="29"/>
        <v>　</v>
      </c>
    </row>
    <row r="120" spans="1:35" ht="22.5" customHeight="1" x14ac:dyDescent="0.15">
      <c r="A120" s="95">
        <v>83</v>
      </c>
      <c r="B120" s="12"/>
      <c r="C120" s="12"/>
      <c r="D120" s="12"/>
      <c r="E120" s="10"/>
      <c r="F120" s="12"/>
      <c r="G120" s="192"/>
      <c r="H120" s="193"/>
      <c r="I120" s="185"/>
      <c r="J120" s="186"/>
      <c r="K120" s="186"/>
      <c r="L120" s="186"/>
      <c r="M120" s="187"/>
      <c r="N120" s="13"/>
      <c r="R120" s="4" t="str">
        <f>IF(ISBLANK(B120),"",VLOOKUP(CONCATENATE($AB$5,F120),$R$263:$S$272,2,FALSE)+B120*100)</f>
        <v/>
      </c>
      <c r="S120" s="22" t="str">
        <f t="shared" si="20"/>
        <v/>
      </c>
      <c r="T120" s="3" t="str">
        <f>IF($S120="","",VLOOKUP($S120,'(種目・作業用)'!$A$2:$D$11,2,FALSE))</f>
        <v/>
      </c>
      <c r="U120" s="3" t="str">
        <f>IF($S120="","",VLOOKUP($S120,'(種目・作業用)'!$A$2:$D$11,3,FALSE))</f>
        <v/>
      </c>
      <c r="V120" s="3" t="str">
        <f>IF($S120="","",VLOOKUP($S120,'(種目・作業用)'!$A$2:$D$11,4,FALSE))</f>
        <v/>
      </c>
      <c r="W120" s="142" t="str">
        <f t="shared" si="21"/>
        <v/>
      </c>
      <c r="X120" s="4" t="str">
        <f t="shared" si="22"/>
        <v xml:space="preserve"> </v>
      </c>
      <c r="Y120" s="4" t="str">
        <f t="shared" si="23"/>
        <v/>
      </c>
      <c r="Z120" s="4" t="str">
        <f t="shared" si="24"/>
        <v/>
      </c>
      <c r="AA120" s="4" t="str">
        <f t="shared" si="25"/>
        <v/>
      </c>
      <c r="AB120" s="5" t="str">
        <f t="shared" si="30"/>
        <v/>
      </c>
      <c r="AC120" s="4" t="str">
        <f t="shared" si="26"/>
        <v/>
      </c>
      <c r="AD120" s="4" t="str">
        <f t="shared" si="27"/>
        <v/>
      </c>
      <c r="AE120" s="4"/>
      <c r="AF120" s="4" t="str">
        <f t="shared" si="28"/>
        <v/>
      </c>
      <c r="AG120" s="77" t="e">
        <f>VLOOKUP($AA$5,$B$263:$D$611,2,FALSE)</f>
        <v>#N/A</v>
      </c>
      <c r="AI120" s="70" t="str">
        <f t="shared" si="29"/>
        <v>　</v>
      </c>
    </row>
    <row r="121" spans="1:35" ht="22.5" customHeight="1" x14ac:dyDescent="0.15">
      <c r="A121" s="95">
        <v>84</v>
      </c>
      <c r="B121" s="12"/>
      <c r="C121" s="12"/>
      <c r="D121" s="12"/>
      <c r="E121" s="10"/>
      <c r="F121" s="12"/>
      <c r="G121" s="192"/>
      <c r="H121" s="193"/>
      <c r="I121" s="185"/>
      <c r="J121" s="186"/>
      <c r="K121" s="186"/>
      <c r="L121" s="186"/>
      <c r="M121" s="187"/>
      <c r="N121" s="13"/>
      <c r="R121" s="4" t="str">
        <f>IF(ISBLANK(B121),"",VLOOKUP(CONCATENATE($AB$5,F121),$R$263:$S$272,2,FALSE)+B121*100)</f>
        <v/>
      </c>
      <c r="S121" s="22" t="str">
        <f t="shared" si="20"/>
        <v/>
      </c>
      <c r="T121" s="3" t="str">
        <f>IF($S121="","",VLOOKUP($S121,'(種目・作業用)'!$A$2:$D$11,2,FALSE))</f>
        <v/>
      </c>
      <c r="U121" s="3" t="str">
        <f>IF($S121="","",VLOOKUP($S121,'(種目・作業用)'!$A$2:$D$11,3,FALSE))</f>
        <v/>
      </c>
      <c r="V121" s="3" t="str">
        <f>IF($S121="","",VLOOKUP($S121,'(種目・作業用)'!$A$2:$D$11,4,FALSE))</f>
        <v/>
      </c>
      <c r="W121" s="142" t="str">
        <f t="shared" si="21"/>
        <v/>
      </c>
      <c r="X121" s="4" t="str">
        <f t="shared" si="22"/>
        <v xml:space="preserve"> </v>
      </c>
      <c r="Y121" s="4" t="str">
        <f t="shared" si="23"/>
        <v/>
      </c>
      <c r="Z121" s="4" t="str">
        <f t="shared" si="24"/>
        <v/>
      </c>
      <c r="AA121" s="4" t="str">
        <f t="shared" si="25"/>
        <v/>
      </c>
      <c r="AB121" s="5" t="str">
        <f t="shared" si="30"/>
        <v/>
      </c>
      <c r="AC121" s="4" t="str">
        <f t="shared" si="26"/>
        <v/>
      </c>
      <c r="AD121" s="4" t="str">
        <f t="shared" si="27"/>
        <v/>
      </c>
      <c r="AE121" s="4"/>
      <c r="AF121" s="4" t="str">
        <f t="shared" si="28"/>
        <v/>
      </c>
      <c r="AG121" s="77" t="e">
        <f>VLOOKUP($AA$5,$B$263:$D$611,2,FALSE)</f>
        <v>#N/A</v>
      </c>
      <c r="AI121" s="70" t="str">
        <f t="shared" si="29"/>
        <v>　</v>
      </c>
    </row>
    <row r="122" spans="1:35" ht="22.5" customHeight="1" x14ac:dyDescent="0.15">
      <c r="A122" s="95">
        <v>85</v>
      </c>
      <c r="B122" s="12"/>
      <c r="C122" s="12"/>
      <c r="D122" s="12"/>
      <c r="E122" s="10"/>
      <c r="F122" s="12"/>
      <c r="G122" s="192"/>
      <c r="H122" s="193"/>
      <c r="I122" s="185"/>
      <c r="J122" s="186"/>
      <c r="K122" s="186"/>
      <c r="L122" s="186"/>
      <c r="M122" s="187"/>
      <c r="N122" s="13"/>
      <c r="R122" s="4" t="str">
        <f>IF(ISBLANK(B122),"",VLOOKUP(CONCATENATE($AB$5,F122),$R$263:$S$272,2,FALSE)+B122*100)</f>
        <v/>
      </c>
      <c r="S122" s="22" t="str">
        <f t="shared" si="20"/>
        <v/>
      </c>
      <c r="T122" s="3" t="str">
        <f>IF($S122="","",VLOOKUP($S122,'(種目・作業用)'!$A$2:$D$11,2,FALSE))</f>
        <v/>
      </c>
      <c r="U122" s="3" t="str">
        <f>IF($S122="","",VLOOKUP($S122,'(種目・作業用)'!$A$2:$D$11,3,FALSE))</f>
        <v/>
      </c>
      <c r="V122" s="3" t="str">
        <f>IF($S122="","",VLOOKUP($S122,'(種目・作業用)'!$A$2:$D$11,4,FALSE))</f>
        <v/>
      </c>
      <c r="W122" s="142" t="str">
        <f t="shared" si="21"/>
        <v/>
      </c>
      <c r="X122" s="4" t="str">
        <f t="shared" si="22"/>
        <v xml:space="preserve"> </v>
      </c>
      <c r="Y122" s="4" t="str">
        <f t="shared" si="23"/>
        <v/>
      </c>
      <c r="Z122" s="4" t="str">
        <f t="shared" si="24"/>
        <v/>
      </c>
      <c r="AA122" s="4" t="str">
        <f t="shared" si="25"/>
        <v/>
      </c>
      <c r="AB122" s="5" t="str">
        <f t="shared" si="30"/>
        <v/>
      </c>
      <c r="AC122" s="4" t="str">
        <f t="shared" si="26"/>
        <v/>
      </c>
      <c r="AD122" s="4" t="str">
        <f t="shared" si="27"/>
        <v/>
      </c>
      <c r="AE122" s="4"/>
      <c r="AF122" s="4" t="str">
        <f t="shared" si="28"/>
        <v/>
      </c>
      <c r="AG122" s="77" t="e">
        <f>VLOOKUP($AA$5,$B$263:$D$611,2,FALSE)</f>
        <v>#N/A</v>
      </c>
      <c r="AI122" s="70" t="str">
        <f t="shared" si="29"/>
        <v>　</v>
      </c>
    </row>
    <row r="123" spans="1:35" ht="22.5" customHeight="1" x14ac:dyDescent="0.15">
      <c r="A123" s="95">
        <v>86</v>
      </c>
      <c r="B123" s="12"/>
      <c r="C123" s="12"/>
      <c r="D123" s="12"/>
      <c r="E123" s="10"/>
      <c r="F123" s="12"/>
      <c r="G123" s="192"/>
      <c r="H123" s="193"/>
      <c r="I123" s="185"/>
      <c r="J123" s="186"/>
      <c r="K123" s="186"/>
      <c r="L123" s="186"/>
      <c r="M123" s="187"/>
      <c r="N123" s="13"/>
      <c r="R123" s="4" t="str">
        <f>IF(ISBLANK(B123),"",VLOOKUP(CONCATENATE($AB$5,F123),$R$263:$S$272,2,FALSE)+B123*100)</f>
        <v/>
      </c>
      <c r="S123" s="22" t="str">
        <f t="shared" si="20"/>
        <v/>
      </c>
      <c r="T123" s="3" t="str">
        <f>IF($S123="","",VLOOKUP($S123,'(種目・作業用)'!$A$2:$D$11,2,FALSE))</f>
        <v/>
      </c>
      <c r="U123" s="3" t="str">
        <f>IF($S123="","",VLOOKUP($S123,'(種目・作業用)'!$A$2:$D$11,3,FALSE))</f>
        <v/>
      </c>
      <c r="V123" s="3" t="str">
        <f>IF($S123="","",VLOOKUP($S123,'(種目・作業用)'!$A$2:$D$11,4,FALSE))</f>
        <v/>
      </c>
      <c r="W123" s="142" t="str">
        <f t="shared" si="21"/>
        <v/>
      </c>
      <c r="X123" s="4" t="str">
        <f t="shared" si="22"/>
        <v xml:space="preserve"> </v>
      </c>
      <c r="Y123" s="4" t="str">
        <f t="shared" si="23"/>
        <v/>
      </c>
      <c r="Z123" s="4" t="str">
        <f t="shared" si="24"/>
        <v/>
      </c>
      <c r="AA123" s="4" t="str">
        <f t="shared" si="25"/>
        <v/>
      </c>
      <c r="AB123" s="5" t="str">
        <f t="shared" si="30"/>
        <v/>
      </c>
      <c r="AC123" s="4" t="str">
        <f t="shared" si="26"/>
        <v/>
      </c>
      <c r="AD123" s="4" t="str">
        <f t="shared" si="27"/>
        <v/>
      </c>
      <c r="AE123" s="4"/>
      <c r="AF123" s="4" t="str">
        <f t="shared" si="28"/>
        <v/>
      </c>
      <c r="AG123" s="77" t="e">
        <f>VLOOKUP($AA$5,$B$263:$D$611,2,FALSE)</f>
        <v>#N/A</v>
      </c>
      <c r="AI123" s="70" t="str">
        <f t="shared" si="29"/>
        <v>　</v>
      </c>
    </row>
    <row r="124" spans="1:35" ht="22.5" customHeight="1" x14ac:dyDescent="0.15">
      <c r="A124" s="95">
        <v>87</v>
      </c>
      <c r="B124" s="12"/>
      <c r="C124" s="12"/>
      <c r="D124" s="12"/>
      <c r="E124" s="10"/>
      <c r="F124" s="12"/>
      <c r="G124" s="192"/>
      <c r="H124" s="193"/>
      <c r="I124" s="185"/>
      <c r="J124" s="186"/>
      <c r="K124" s="186"/>
      <c r="L124" s="186"/>
      <c r="M124" s="187"/>
      <c r="N124" s="13"/>
      <c r="R124" s="4" t="str">
        <f>IF(ISBLANK(B124),"",VLOOKUP(CONCATENATE($AB$5,F124),$R$263:$S$272,2,FALSE)+B124*100)</f>
        <v/>
      </c>
      <c r="S124" s="22" t="str">
        <f t="shared" si="20"/>
        <v/>
      </c>
      <c r="T124" s="3" t="str">
        <f>IF($S124="","",VLOOKUP($S124,'(種目・作業用)'!$A$2:$D$11,2,FALSE))</f>
        <v/>
      </c>
      <c r="U124" s="3" t="str">
        <f>IF($S124="","",VLOOKUP($S124,'(種目・作業用)'!$A$2:$D$11,3,FALSE))</f>
        <v/>
      </c>
      <c r="V124" s="3" t="str">
        <f>IF($S124="","",VLOOKUP($S124,'(種目・作業用)'!$A$2:$D$11,4,FALSE))</f>
        <v/>
      </c>
      <c r="W124" s="142" t="str">
        <f t="shared" si="21"/>
        <v/>
      </c>
      <c r="X124" s="4" t="str">
        <f t="shared" si="22"/>
        <v xml:space="preserve"> </v>
      </c>
      <c r="Y124" s="4" t="str">
        <f t="shared" si="23"/>
        <v/>
      </c>
      <c r="Z124" s="4" t="str">
        <f t="shared" si="24"/>
        <v/>
      </c>
      <c r="AA124" s="4" t="str">
        <f t="shared" si="25"/>
        <v/>
      </c>
      <c r="AB124" s="5" t="str">
        <f t="shared" si="30"/>
        <v/>
      </c>
      <c r="AC124" s="4" t="str">
        <f t="shared" si="26"/>
        <v/>
      </c>
      <c r="AD124" s="4" t="str">
        <f t="shared" si="27"/>
        <v/>
      </c>
      <c r="AE124" s="4"/>
      <c r="AF124" s="4" t="str">
        <f t="shared" si="28"/>
        <v/>
      </c>
      <c r="AG124" s="77" t="e">
        <f>VLOOKUP($AA$5,$B$263:$D$611,2,FALSE)</f>
        <v>#N/A</v>
      </c>
      <c r="AI124" s="70" t="str">
        <f t="shared" si="29"/>
        <v>　</v>
      </c>
    </row>
    <row r="125" spans="1:35" ht="22.5" customHeight="1" x14ac:dyDescent="0.15">
      <c r="A125" s="95">
        <v>88</v>
      </c>
      <c r="B125" s="12"/>
      <c r="C125" s="12"/>
      <c r="D125" s="12"/>
      <c r="E125" s="10"/>
      <c r="F125" s="12"/>
      <c r="G125" s="192"/>
      <c r="H125" s="193"/>
      <c r="I125" s="185"/>
      <c r="J125" s="186"/>
      <c r="K125" s="186"/>
      <c r="L125" s="186"/>
      <c r="M125" s="187"/>
      <c r="N125" s="13"/>
      <c r="R125" s="4" t="str">
        <f>IF(ISBLANK(B125),"",VLOOKUP(CONCATENATE($AB$5,F125),$R$263:$S$272,2,FALSE)+B125*100)</f>
        <v/>
      </c>
      <c r="S125" s="22" t="str">
        <f t="shared" si="20"/>
        <v/>
      </c>
      <c r="T125" s="3" t="str">
        <f>IF($S125="","",VLOOKUP($S125,'(種目・作業用)'!$A$2:$D$11,2,FALSE))</f>
        <v/>
      </c>
      <c r="U125" s="3" t="str">
        <f>IF($S125="","",VLOOKUP($S125,'(種目・作業用)'!$A$2:$D$11,3,FALSE))</f>
        <v/>
      </c>
      <c r="V125" s="3" t="str">
        <f>IF($S125="","",VLOOKUP($S125,'(種目・作業用)'!$A$2:$D$11,4,FALSE))</f>
        <v/>
      </c>
      <c r="W125" s="142" t="str">
        <f t="shared" si="21"/>
        <v/>
      </c>
      <c r="X125" s="4" t="str">
        <f t="shared" si="22"/>
        <v xml:space="preserve"> </v>
      </c>
      <c r="Y125" s="4" t="str">
        <f t="shared" si="23"/>
        <v/>
      </c>
      <c r="Z125" s="4" t="str">
        <f t="shared" si="24"/>
        <v/>
      </c>
      <c r="AA125" s="4" t="str">
        <f t="shared" si="25"/>
        <v/>
      </c>
      <c r="AB125" s="5" t="str">
        <f t="shared" si="30"/>
        <v/>
      </c>
      <c r="AC125" s="4" t="str">
        <f t="shared" si="26"/>
        <v/>
      </c>
      <c r="AD125" s="4" t="str">
        <f t="shared" si="27"/>
        <v/>
      </c>
      <c r="AE125" s="4"/>
      <c r="AF125" s="4" t="str">
        <f t="shared" si="28"/>
        <v/>
      </c>
      <c r="AG125" s="77" t="e">
        <f>VLOOKUP($AA$5,$B$263:$D$611,2,FALSE)</f>
        <v>#N/A</v>
      </c>
      <c r="AI125" s="70" t="str">
        <f t="shared" si="29"/>
        <v>　</v>
      </c>
    </row>
    <row r="126" spans="1:35" ht="22.5" customHeight="1" x14ac:dyDescent="0.15">
      <c r="A126" s="95">
        <v>89</v>
      </c>
      <c r="B126" s="12"/>
      <c r="C126" s="12"/>
      <c r="D126" s="12"/>
      <c r="E126" s="10"/>
      <c r="F126" s="12"/>
      <c r="G126" s="192"/>
      <c r="H126" s="193"/>
      <c r="I126" s="185"/>
      <c r="J126" s="186"/>
      <c r="K126" s="186"/>
      <c r="L126" s="186"/>
      <c r="M126" s="187"/>
      <c r="N126" s="13"/>
      <c r="R126" s="4" t="str">
        <f>IF(ISBLANK(B126),"",VLOOKUP(CONCATENATE($AB$5,F126),$R$263:$S$272,2,FALSE)+B126*100)</f>
        <v/>
      </c>
      <c r="S126" s="22" t="str">
        <f t="shared" si="20"/>
        <v/>
      </c>
      <c r="T126" s="3" t="str">
        <f>IF($S126="","",VLOOKUP($S126,'(種目・作業用)'!$A$2:$D$11,2,FALSE))</f>
        <v/>
      </c>
      <c r="U126" s="3" t="str">
        <f>IF($S126="","",VLOOKUP($S126,'(種目・作業用)'!$A$2:$D$11,3,FALSE))</f>
        <v/>
      </c>
      <c r="V126" s="3" t="str">
        <f>IF($S126="","",VLOOKUP($S126,'(種目・作業用)'!$A$2:$D$11,4,FALSE))</f>
        <v/>
      </c>
      <c r="W126" s="142" t="str">
        <f t="shared" si="21"/>
        <v/>
      </c>
      <c r="X126" s="4" t="str">
        <f t="shared" si="22"/>
        <v xml:space="preserve"> </v>
      </c>
      <c r="Y126" s="4" t="str">
        <f t="shared" si="23"/>
        <v/>
      </c>
      <c r="Z126" s="4" t="str">
        <f t="shared" si="24"/>
        <v/>
      </c>
      <c r="AA126" s="4" t="str">
        <f t="shared" si="25"/>
        <v/>
      </c>
      <c r="AB126" s="5" t="str">
        <f t="shared" si="30"/>
        <v/>
      </c>
      <c r="AC126" s="4" t="str">
        <f t="shared" si="26"/>
        <v/>
      </c>
      <c r="AD126" s="4" t="str">
        <f t="shared" si="27"/>
        <v/>
      </c>
      <c r="AE126" s="4"/>
      <c r="AF126" s="4" t="str">
        <f t="shared" si="28"/>
        <v/>
      </c>
      <c r="AG126" s="77" t="e">
        <f>VLOOKUP($AA$5,$B$263:$D$611,2,FALSE)</f>
        <v>#N/A</v>
      </c>
      <c r="AI126" s="70" t="str">
        <f t="shared" si="29"/>
        <v>　</v>
      </c>
    </row>
    <row r="127" spans="1:35" ht="22.5" customHeight="1" x14ac:dyDescent="0.15">
      <c r="A127" s="95">
        <v>90</v>
      </c>
      <c r="B127" s="12"/>
      <c r="C127" s="12"/>
      <c r="D127" s="12"/>
      <c r="E127" s="10"/>
      <c r="F127" s="12"/>
      <c r="G127" s="192"/>
      <c r="H127" s="193"/>
      <c r="I127" s="185"/>
      <c r="J127" s="186"/>
      <c r="K127" s="186"/>
      <c r="L127" s="186"/>
      <c r="M127" s="187"/>
      <c r="N127" s="13"/>
      <c r="R127" s="4" t="str">
        <f>IF(ISBLANK(B127),"",VLOOKUP(CONCATENATE($AB$5,F127),$R$263:$S$272,2,FALSE)+B127*100)</f>
        <v/>
      </c>
      <c r="S127" s="22" t="str">
        <f t="shared" si="20"/>
        <v/>
      </c>
      <c r="T127" s="3" t="str">
        <f>IF($S127="","",VLOOKUP($S127,'(種目・作業用)'!$A$2:$D$11,2,FALSE))</f>
        <v/>
      </c>
      <c r="U127" s="3" t="str">
        <f>IF($S127="","",VLOOKUP($S127,'(種目・作業用)'!$A$2:$D$11,3,FALSE))</f>
        <v/>
      </c>
      <c r="V127" s="3" t="str">
        <f>IF($S127="","",VLOOKUP($S127,'(種目・作業用)'!$A$2:$D$11,4,FALSE))</f>
        <v/>
      </c>
      <c r="W127" s="142" t="str">
        <f t="shared" si="21"/>
        <v/>
      </c>
      <c r="X127" s="4" t="str">
        <f t="shared" si="22"/>
        <v xml:space="preserve"> </v>
      </c>
      <c r="Y127" s="4" t="str">
        <f t="shared" si="23"/>
        <v/>
      </c>
      <c r="Z127" s="4" t="str">
        <f t="shared" si="24"/>
        <v/>
      </c>
      <c r="AA127" s="4" t="str">
        <f t="shared" si="25"/>
        <v/>
      </c>
      <c r="AB127" s="5" t="str">
        <f t="shared" si="30"/>
        <v/>
      </c>
      <c r="AC127" s="4" t="str">
        <f t="shared" si="26"/>
        <v/>
      </c>
      <c r="AD127" s="4" t="str">
        <f t="shared" si="27"/>
        <v/>
      </c>
      <c r="AE127" s="4"/>
      <c r="AF127" s="4" t="str">
        <f t="shared" si="28"/>
        <v/>
      </c>
      <c r="AG127" s="77" t="e">
        <f>VLOOKUP($AA$5,$B$263:$D$611,2,FALSE)</f>
        <v>#N/A</v>
      </c>
      <c r="AI127" s="70" t="str">
        <f t="shared" si="29"/>
        <v>　</v>
      </c>
    </row>
    <row r="128" spans="1:35" ht="22.5" customHeight="1" x14ac:dyDescent="0.15">
      <c r="A128" s="95">
        <v>91</v>
      </c>
      <c r="B128" s="12"/>
      <c r="C128" s="12"/>
      <c r="D128" s="12"/>
      <c r="E128" s="10"/>
      <c r="F128" s="12"/>
      <c r="G128" s="181"/>
      <c r="H128" s="182"/>
      <c r="I128" s="178"/>
      <c r="J128" s="179"/>
      <c r="K128" s="179"/>
      <c r="L128" s="179"/>
      <c r="M128" s="180"/>
      <c r="N128" s="13"/>
      <c r="R128" s="4"/>
      <c r="S128" s="22"/>
      <c r="T128" s="3"/>
      <c r="U128" s="3"/>
      <c r="V128" s="3"/>
      <c r="W128" s="142"/>
      <c r="X128" s="4"/>
      <c r="Y128" s="4"/>
      <c r="Z128" s="4"/>
      <c r="AA128" s="4"/>
      <c r="AB128" s="5"/>
      <c r="AC128" s="4"/>
      <c r="AD128" s="4"/>
      <c r="AE128" s="4"/>
      <c r="AF128" s="4"/>
      <c r="AG128" s="77"/>
    </row>
    <row r="129" spans="1:35" ht="22.5" customHeight="1" x14ac:dyDescent="0.15">
      <c r="A129" s="95">
        <v>92</v>
      </c>
      <c r="B129" s="12"/>
      <c r="C129" s="12"/>
      <c r="D129" s="12"/>
      <c r="E129" s="10"/>
      <c r="F129" s="12"/>
      <c r="G129" s="181"/>
      <c r="H129" s="182"/>
      <c r="I129" s="178"/>
      <c r="J129" s="179"/>
      <c r="K129" s="179"/>
      <c r="L129" s="179"/>
      <c r="M129" s="180"/>
      <c r="N129" s="13"/>
      <c r="R129" s="4"/>
      <c r="S129" s="22"/>
      <c r="T129" s="3"/>
      <c r="U129" s="3"/>
      <c r="V129" s="3"/>
      <c r="W129" s="142"/>
      <c r="X129" s="4"/>
      <c r="Y129" s="4"/>
      <c r="Z129" s="4"/>
      <c r="AA129" s="4"/>
      <c r="AB129" s="5"/>
      <c r="AC129" s="4"/>
      <c r="AD129" s="4"/>
      <c r="AE129" s="4"/>
      <c r="AF129" s="4"/>
      <c r="AG129" s="77"/>
    </row>
    <row r="130" spans="1:35" ht="22.5" customHeight="1" x14ac:dyDescent="0.15">
      <c r="A130" s="95">
        <v>93</v>
      </c>
      <c r="B130" s="12"/>
      <c r="C130" s="12"/>
      <c r="D130" s="12"/>
      <c r="E130" s="10"/>
      <c r="F130" s="12"/>
      <c r="G130" s="181"/>
      <c r="H130" s="182"/>
      <c r="I130" s="178"/>
      <c r="J130" s="179"/>
      <c r="K130" s="179"/>
      <c r="L130" s="179"/>
      <c r="M130" s="180"/>
      <c r="N130" s="13"/>
      <c r="R130" s="4"/>
      <c r="S130" s="22"/>
      <c r="T130" s="3"/>
      <c r="U130" s="3"/>
      <c r="V130" s="3"/>
      <c r="W130" s="142"/>
      <c r="X130" s="4"/>
      <c r="Y130" s="4"/>
      <c r="Z130" s="4"/>
      <c r="AA130" s="4"/>
      <c r="AB130" s="5"/>
      <c r="AC130" s="4"/>
      <c r="AD130" s="4"/>
      <c r="AE130" s="4"/>
      <c r="AF130" s="4"/>
      <c r="AG130" s="77"/>
    </row>
    <row r="131" spans="1:35" ht="22.5" customHeight="1" x14ac:dyDescent="0.15">
      <c r="A131" s="95">
        <v>94</v>
      </c>
      <c r="B131" s="12"/>
      <c r="C131" s="12"/>
      <c r="D131" s="12"/>
      <c r="E131" s="10"/>
      <c r="F131" s="12"/>
      <c r="G131" s="181"/>
      <c r="H131" s="182"/>
      <c r="I131" s="178"/>
      <c r="J131" s="179"/>
      <c r="K131" s="179"/>
      <c r="L131" s="179"/>
      <c r="M131" s="180"/>
      <c r="N131" s="13"/>
      <c r="R131" s="4"/>
      <c r="S131" s="22"/>
      <c r="T131" s="3"/>
      <c r="U131" s="3"/>
      <c r="V131" s="3"/>
      <c r="W131" s="142"/>
      <c r="X131" s="4"/>
      <c r="Y131" s="4"/>
      <c r="Z131" s="4"/>
      <c r="AA131" s="4"/>
      <c r="AB131" s="5"/>
      <c r="AC131" s="4"/>
      <c r="AD131" s="4"/>
      <c r="AE131" s="4"/>
      <c r="AF131" s="4"/>
      <c r="AG131" s="77"/>
    </row>
    <row r="132" spans="1:35" ht="22.5" customHeight="1" x14ac:dyDescent="0.15">
      <c r="A132" s="95">
        <v>95</v>
      </c>
      <c r="B132" s="12"/>
      <c r="C132" s="12"/>
      <c r="D132" s="12"/>
      <c r="E132" s="10"/>
      <c r="F132" s="12"/>
      <c r="G132" s="181"/>
      <c r="H132" s="182"/>
      <c r="I132" s="178"/>
      <c r="J132" s="179"/>
      <c r="K132" s="179"/>
      <c r="L132" s="179"/>
      <c r="M132" s="180"/>
      <c r="N132" s="13"/>
      <c r="R132" s="4"/>
      <c r="S132" s="22"/>
      <c r="T132" s="3"/>
      <c r="U132" s="3"/>
      <c r="V132" s="3"/>
      <c r="W132" s="142"/>
      <c r="X132" s="4"/>
      <c r="Y132" s="4"/>
      <c r="Z132" s="4"/>
      <c r="AA132" s="4"/>
      <c r="AB132" s="5"/>
      <c r="AC132" s="4"/>
      <c r="AD132" s="4"/>
      <c r="AE132" s="4"/>
      <c r="AF132" s="4"/>
      <c r="AG132" s="77"/>
    </row>
    <row r="133" spans="1:35" ht="22.5" customHeight="1" x14ac:dyDescent="0.15">
      <c r="A133" s="95">
        <v>96</v>
      </c>
      <c r="B133" s="12"/>
      <c r="C133" s="12"/>
      <c r="D133" s="12"/>
      <c r="E133" s="10"/>
      <c r="F133" s="12"/>
      <c r="G133" s="181"/>
      <c r="H133" s="182"/>
      <c r="I133" s="178"/>
      <c r="J133" s="179"/>
      <c r="K133" s="179"/>
      <c r="L133" s="179"/>
      <c r="M133" s="180"/>
      <c r="N133" s="13"/>
      <c r="R133" s="4"/>
      <c r="S133" s="22"/>
      <c r="T133" s="3"/>
      <c r="U133" s="3"/>
      <c r="V133" s="3"/>
      <c r="W133" s="142"/>
      <c r="X133" s="4"/>
      <c r="Y133" s="4"/>
      <c r="Z133" s="4"/>
      <c r="AA133" s="4"/>
      <c r="AB133" s="5"/>
      <c r="AC133" s="4"/>
      <c r="AD133" s="4"/>
      <c r="AE133" s="4"/>
      <c r="AF133" s="4"/>
      <c r="AG133" s="77"/>
    </row>
    <row r="134" spans="1:35" ht="22.5" customHeight="1" x14ac:dyDescent="0.15">
      <c r="A134" s="95">
        <v>97</v>
      </c>
      <c r="B134" s="12"/>
      <c r="C134" s="12"/>
      <c r="D134" s="12"/>
      <c r="E134" s="10"/>
      <c r="F134" s="12"/>
      <c r="G134" s="181"/>
      <c r="H134" s="182"/>
      <c r="I134" s="178"/>
      <c r="J134" s="179"/>
      <c r="K134" s="179"/>
      <c r="L134" s="179"/>
      <c r="M134" s="180"/>
      <c r="N134" s="13"/>
      <c r="R134" s="4"/>
      <c r="S134" s="22"/>
      <c r="T134" s="3"/>
      <c r="U134" s="3"/>
      <c r="V134" s="3"/>
      <c r="W134" s="142"/>
      <c r="X134" s="4"/>
      <c r="Y134" s="4"/>
      <c r="Z134" s="4"/>
      <c r="AA134" s="4"/>
      <c r="AB134" s="5"/>
      <c r="AC134" s="4"/>
      <c r="AD134" s="4"/>
      <c r="AE134" s="4"/>
      <c r="AF134" s="4"/>
      <c r="AG134" s="77"/>
    </row>
    <row r="135" spans="1:35" ht="22.5" customHeight="1" x14ac:dyDescent="0.15">
      <c r="A135" s="95">
        <v>98</v>
      </c>
      <c r="B135" s="12"/>
      <c r="C135" s="12"/>
      <c r="D135" s="12"/>
      <c r="E135" s="10"/>
      <c r="F135" s="12"/>
      <c r="G135" s="181"/>
      <c r="H135" s="182"/>
      <c r="I135" s="178"/>
      <c r="J135" s="179"/>
      <c r="K135" s="179"/>
      <c r="L135" s="179"/>
      <c r="M135" s="180"/>
      <c r="N135" s="13"/>
      <c r="R135" s="4"/>
      <c r="S135" s="22"/>
      <c r="T135" s="3"/>
      <c r="U135" s="3"/>
      <c r="V135" s="3"/>
      <c r="W135" s="142"/>
      <c r="X135" s="4"/>
      <c r="Y135" s="4"/>
      <c r="Z135" s="4"/>
      <c r="AA135" s="4"/>
      <c r="AB135" s="5"/>
      <c r="AC135" s="4"/>
      <c r="AD135" s="4"/>
      <c r="AE135" s="4"/>
      <c r="AF135" s="4"/>
      <c r="AG135" s="77"/>
    </row>
    <row r="136" spans="1:35" ht="22.5" customHeight="1" x14ac:dyDescent="0.15">
      <c r="A136" s="95">
        <v>99</v>
      </c>
      <c r="B136" s="12"/>
      <c r="C136" s="12"/>
      <c r="D136" s="12"/>
      <c r="E136" s="10"/>
      <c r="F136" s="12"/>
      <c r="G136" s="181"/>
      <c r="H136" s="182"/>
      <c r="I136" s="178"/>
      <c r="J136" s="179"/>
      <c r="K136" s="179"/>
      <c r="L136" s="179"/>
      <c r="M136" s="180"/>
      <c r="N136" s="13"/>
      <c r="R136" s="4"/>
      <c r="S136" s="22"/>
      <c r="T136" s="3"/>
      <c r="U136" s="3"/>
      <c r="V136" s="3"/>
      <c r="W136" s="142"/>
      <c r="X136" s="4"/>
      <c r="Y136" s="4"/>
      <c r="Z136" s="4"/>
      <c r="AA136" s="4"/>
      <c r="AB136" s="5"/>
      <c r="AC136" s="4"/>
      <c r="AD136" s="4"/>
      <c r="AE136" s="4"/>
      <c r="AF136" s="4"/>
      <c r="AG136" s="77"/>
    </row>
    <row r="137" spans="1:35" ht="22.5" customHeight="1" x14ac:dyDescent="0.15">
      <c r="A137" s="95">
        <v>100</v>
      </c>
      <c r="B137" s="12"/>
      <c r="C137" s="12"/>
      <c r="D137" s="12"/>
      <c r="E137" s="10"/>
      <c r="F137" s="12"/>
      <c r="G137" s="181"/>
      <c r="H137" s="182"/>
      <c r="I137" s="178"/>
      <c r="J137" s="179"/>
      <c r="K137" s="179"/>
      <c r="L137" s="179"/>
      <c r="M137" s="180"/>
      <c r="N137" s="13"/>
      <c r="R137" s="4"/>
      <c r="S137" s="22"/>
      <c r="T137" s="3"/>
      <c r="U137" s="3"/>
      <c r="V137" s="3"/>
      <c r="W137" s="142"/>
      <c r="X137" s="4"/>
      <c r="Y137" s="4"/>
      <c r="Z137" s="4"/>
      <c r="AA137" s="4"/>
      <c r="AB137" s="5"/>
      <c r="AC137" s="4"/>
      <c r="AD137" s="4"/>
      <c r="AE137" s="4"/>
      <c r="AF137" s="4"/>
      <c r="AG137" s="77"/>
    </row>
    <row r="138" spans="1:35" ht="22.5" customHeight="1" x14ac:dyDescent="0.15">
      <c r="A138" s="95">
        <v>101</v>
      </c>
      <c r="B138" s="12"/>
      <c r="C138" s="12"/>
      <c r="D138" s="12"/>
      <c r="E138" s="10"/>
      <c r="F138" s="12"/>
      <c r="G138" s="181"/>
      <c r="H138" s="182"/>
      <c r="I138" s="178"/>
      <c r="J138" s="179"/>
      <c r="K138" s="179"/>
      <c r="L138" s="179"/>
      <c r="M138" s="180"/>
      <c r="N138" s="13"/>
      <c r="R138" s="4"/>
      <c r="S138" s="22"/>
      <c r="T138" s="3"/>
      <c r="U138" s="3"/>
      <c r="V138" s="3"/>
      <c r="W138" s="142"/>
      <c r="X138" s="4"/>
      <c r="Y138" s="4"/>
      <c r="Z138" s="4"/>
      <c r="AA138" s="4"/>
      <c r="AB138" s="5"/>
      <c r="AC138" s="4"/>
      <c r="AD138" s="4"/>
      <c r="AE138" s="4"/>
      <c r="AF138" s="4"/>
      <c r="AG138" s="77"/>
    </row>
    <row r="139" spans="1:35" ht="22.5" customHeight="1" x14ac:dyDescent="0.15">
      <c r="A139" s="95">
        <v>102</v>
      </c>
      <c r="B139" s="12"/>
      <c r="C139" s="12"/>
      <c r="D139" s="12"/>
      <c r="E139" s="10"/>
      <c r="F139" s="12"/>
      <c r="G139" s="181"/>
      <c r="H139" s="182"/>
      <c r="I139" s="178"/>
      <c r="J139" s="179"/>
      <c r="K139" s="179"/>
      <c r="L139" s="179"/>
      <c r="M139" s="180"/>
      <c r="N139" s="13"/>
      <c r="R139" s="4"/>
      <c r="S139" s="22"/>
      <c r="T139" s="3"/>
      <c r="U139" s="3"/>
      <c r="V139" s="3"/>
      <c r="W139" s="142"/>
      <c r="X139" s="4"/>
      <c r="Y139" s="4"/>
      <c r="Z139" s="4"/>
      <c r="AA139" s="4"/>
      <c r="AB139" s="5"/>
      <c r="AC139" s="4"/>
      <c r="AD139" s="4"/>
      <c r="AE139" s="4"/>
      <c r="AF139" s="4"/>
      <c r="AG139" s="77"/>
    </row>
    <row r="140" spans="1:35" ht="22.5" customHeight="1" x14ac:dyDescent="0.15">
      <c r="A140" s="95">
        <v>103</v>
      </c>
      <c r="B140" s="12"/>
      <c r="C140" s="12"/>
      <c r="D140" s="12"/>
      <c r="E140" s="10"/>
      <c r="F140" s="12"/>
      <c r="G140" s="181"/>
      <c r="H140" s="182"/>
      <c r="I140" s="178"/>
      <c r="J140" s="179"/>
      <c r="K140" s="179"/>
      <c r="L140" s="179"/>
      <c r="M140" s="180"/>
      <c r="N140" s="13"/>
      <c r="R140" s="4"/>
      <c r="S140" s="22"/>
      <c r="T140" s="3"/>
      <c r="U140" s="3"/>
      <c r="V140" s="3"/>
      <c r="W140" s="142"/>
      <c r="X140" s="4"/>
      <c r="Y140" s="4"/>
      <c r="Z140" s="4"/>
      <c r="AA140" s="4"/>
      <c r="AB140" s="5"/>
      <c r="AC140" s="4"/>
      <c r="AD140" s="4"/>
      <c r="AE140" s="4"/>
      <c r="AF140" s="4"/>
      <c r="AG140" s="77"/>
    </row>
    <row r="141" spans="1:35" ht="22.5" customHeight="1" x14ac:dyDescent="0.15">
      <c r="A141" s="95">
        <v>104</v>
      </c>
      <c r="B141" s="12"/>
      <c r="C141" s="12"/>
      <c r="D141" s="12"/>
      <c r="E141" s="10"/>
      <c r="F141" s="12"/>
      <c r="G141" s="181"/>
      <c r="H141" s="182"/>
      <c r="I141" s="178"/>
      <c r="J141" s="179"/>
      <c r="K141" s="179"/>
      <c r="L141" s="179"/>
      <c r="M141" s="180"/>
      <c r="N141" s="13"/>
      <c r="R141" s="4"/>
      <c r="S141" s="22"/>
      <c r="T141" s="3"/>
      <c r="U141" s="3"/>
      <c r="V141" s="3"/>
      <c r="W141" s="142"/>
      <c r="X141" s="4"/>
      <c r="Y141" s="4"/>
      <c r="Z141" s="4"/>
      <c r="AA141" s="4"/>
      <c r="AB141" s="5"/>
      <c r="AC141" s="4"/>
      <c r="AD141" s="4"/>
      <c r="AE141" s="4"/>
      <c r="AF141" s="4"/>
      <c r="AG141" s="77"/>
    </row>
    <row r="142" spans="1:35" ht="22.5" customHeight="1" x14ac:dyDescent="0.15">
      <c r="A142" s="95">
        <v>105</v>
      </c>
      <c r="B142" s="12"/>
      <c r="C142" s="12"/>
      <c r="D142" s="12"/>
      <c r="E142" s="10"/>
      <c r="F142" s="12"/>
      <c r="G142" s="181"/>
      <c r="H142" s="182"/>
      <c r="I142" s="178"/>
      <c r="J142" s="179"/>
      <c r="K142" s="179"/>
      <c r="L142" s="179"/>
      <c r="M142" s="180"/>
      <c r="N142" s="13"/>
      <c r="R142" s="4"/>
      <c r="S142" s="22"/>
      <c r="T142" s="3"/>
      <c r="U142" s="3"/>
      <c r="V142" s="3"/>
      <c r="W142" s="142"/>
      <c r="X142" s="4"/>
      <c r="Y142" s="4"/>
      <c r="Z142" s="4"/>
      <c r="AA142" s="4"/>
      <c r="AB142" s="5"/>
      <c r="AC142" s="4"/>
      <c r="AD142" s="4"/>
      <c r="AE142" s="4"/>
      <c r="AF142" s="4"/>
      <c r="AG142" s="77"/>
    </row>
    <row r="143" spans="1:35" ht="22.5" customHeight="1" x14ac:dyDescent="0.15">
      <c r="A143" s="95">
        <v>106</v>
      </c>
      <c r="B143" s="12"/>
      <c r="C143" s="12"/>
      <c r="D143" s="12"/>
      <c r="E143" s="10"/>
      <c r="F143" s="12"/>
      <c r="G143" s="192"/>
      <c r="H143" s="193"/>
      <c r="I143" s="185"/>
      <c r="J143" s="186"/>
      <c r="K143" s="186"/>
      <c r="L143" s="186"/>
      <c r="M143" s="187"/>
      <c r="N143" s="13"/>
      <c r="R143" s="4" t="str">
        <f>IF(ISBLANK(B143),"",VLOOKUP(CONCATENATE($AB$5,F143),$R$263:$S$272,2,FALSE)+B143*100)</f>
        <v/>
      </c>
      <c r="S143" s="22" t="str">
        <f t="shared" si="20"/>
        <v/>
      </c>
      <c r="T143" s="3" t="str">
        <f>IF($S143="","",VLOOKUP($S143,'(種目・作業用)'!$A$2:$D$11,2,FALSE))</f>
        <v/>
      </c>
      <c r="U143" s="3" t="str">
        <f>IF($S143="","",VLOOKUP($S143,'(種目・作業用)'!$A$2:$D$11,3,FALSE))</f>
        <v/>
      </c>
      <c r="V143" s="3" t="str">
        <f>IF($S143="","",VLOOKUP($S143,'(種目・作業用)'!$A$2:$D$11,4,FALSE))</f>
        <v/>
      </c>
      <c r="W143" s="142" t="str">
        <f t="shared" si="21"/>
        <v/>
      </c>
      <c r="X143" s="4" t="str">
        <f t="shared" si="22"/>
        <v xml:space="preserve"> </v>
      </c>
      <c r="Y143" s="4" t="str">
        <f t="shared" si="23"/>
        <v/>
      </c>
      <c r="Z143" s="4" t="str">
        <f t="shared" si="24"/>
        <v/>
      </c>
      <c r="AA143" s="4" t="str">
        <f t="shared" si="25"/>
        <v/>
      </c>
      <c r="AB143" s="5" t="str">
        <f t="shared" si="30"/>
        <v/>
      </c>
      <c r="AC143" s="4" t="str">
        <f t="shared" si="26"/>
        <v/>
      </c>
      <c r="AD143" s="4" t="str">
        <f t="shared" si="27"/>
        <v/>
      </c>
      <c r="AE143" s="4"/>
      <c r="AF143" s="4" t="str">
        <f t="shared" si="28"/>
        <v/>
      </c>
      <c r="AG143" s="77" t="e">
        <f>VLOOKUP($AA$5,$B$263:$D$611,2,FALSE)</f>
        <v>#N/A</v>
      </c>
      <c r="AI143" s="70" t="str">
        <f t="shared" si="29"/>
        <v>　</v>
      </c>
    </row>
    <row r="144" spans="1:35" ht="22.5" customHeight="1" x14ac:dyDescent="0.15">
      <c r="A144" s="95">
        <v>107</v>
      </c>
      <c r="B144" s="12"/>
      <c r="C144" s="12"/>
      <c r="D144" s="12"/>
      <c r="E144" s="10"/>
      <c r="F144" s="12"/>
      <c r="G144" s="192"/>
      <c r="H144" s="193"/>
      <c r="I144" s="185"/>
      <c r="J144" s="186"/>
      <c r="K144" s="186"/>
      <c r="L144" s="186"/>
      <c r="M144" s="187"/>
      <c r="N144" s="13"/>
      <c r="R144" s="4" t="str">
        <f>IF(ISBLANK(B144),"",VLOOKUP(CONCATENATE($AB$5,F144),$R$263:$S$272,2,FALSE)+B144*100)</f>
        <v/>
      </c>
      <c r="S144" s="22" t="str">
        <f t="shared" si="20"/>
        <v/>
      </c>
      <c r="T144" s="3" t="str">
        <f>IF($S144="","",VLOOKUP($S144,'(種目・作業用)'!$A$2:$D$11,2,FALSE))</f>
        <v/>
      </c>
      <c r="U144" s="3" t="str">
        <f>IF($S144="","",VLOOKUP($S144,'(種目・作業用)'!$A$2:$D$11,3,FALSE))</f>
        <v/>
      </c>
      <c r="V144" s="3" t="str">
        <f>IF($S144="","",VLOOKUP($S144,'(種目・作業用)'!$A$2:$D$11,4,FALSE))</f>
        <v/>
      </c>
      <c r="W144" s="142" t="str">
        <f t="shared" si="21"/>
        <v/>
      </c>
      <c r="X144" s="4" t="str">
        <f t="shared" si="22"/>
        <v xml:space="preserve"> </v>
      </c>
      <c r="Y144" s="4" t="str">
        <f t="shared" si="23"/>
        <v/>
      </c>
      <c r="Z144" s="4" t="str">
        <f t="shared" si="24"/>
        <v/>
      </c>
      <c r="AA144" s="4" t="str">
        <f t="shared" si="25"/>
        <v/>
      </c>
      <c r="AB144" s="5" t="str">
        <f t="shared" si="30"/>
        <v/>
      </c>
      <c r="AC144" s="4" t="str">
        <f t="shared" si="26"/>
        <v/>
      </c>
      <c r="AD144" s="4" t="str">
        <f t="shared" si="27"/>
        <v/>
      </c>
      <c r="AE144" s="4"/>
      <c r="AF144" s="4" t="str">
        <f t="shared" si="28"/>
        <v/>
      </c>
      <c r="AG144" s="77" t="e">
        <f>VLOOKUP($AA$5,$B$263:$D$611,2,FALSE)</f>
        <v>#N/A</v>
      </c>
      <c r="AI144" s="70" t="str">
        <f t="shared" si="29"/>
        <v>　</v>
      </c>
    </row>
    <row r="145" spans="1:35" ht="22.5" customHeight="1" x14ac:dyDescent="0.15">
      <c r="A145" s="95">
        <v>108</v>
      </c>
      <c r="B145" s="12"/>
      <c r="C145" s="12"/>
      <c r="D145" s="12"/>
      <c r="E145" s="10"/>
      <c r="F145" s="12"/>
      <c r="G145" s="192"/>
      <c r="H145" s="193"/>
      <c r="I145" s="185"/>
      <c r="J145" s="186"/>
      <c r="K145" s="186"/>
      <c r="L145" s="186"/>
      <c r="M145" s="187"/>
      <c r="N145" s="13"/>
      <c r="R145" s="4" t="str">
        <f>IF(ISBLANK(B145),"",VLOOKUP(CONCATENATE($AB$5,F145),$R$263:$S$272,2,FALSE)+B145*100)</f>
        <v/>
      </c>
      <c r="S145" s="22" t="str">
        <f t="shared" si="20"/>
        <v/>
      </c>
      <c r="T145" s="3" t="str">
        <f>IF($S145="","",VLOOKUP($S145,'(種目・作業用)'!$A$2:$D$11,2,FALSE))</f>
        <v/>
      </c>
      <c r="U145" s="3" t="str">
        <f>IF($S145="","",VLOOKUP($S145,'(種目・作業用)'!$A$2:$D$11,3,FALSE))</f>
        <v/>
      </c>
      <c r="V145" s="3" t="str">
        <f>IF($S145="","",VLOOKUP($S145,'(種目・作業用)'!$A$2:$D$11,4,FALSE))</f>
        <v/>
      </c>
      <c r="W145" s="142" t="str">
        <f t="shared" si="21"/>
        <v/>
      </c>
      <c r="X145" s="4" t="str">
        <f t="shared" si="22"/>
        <v xml:space="preserve"> </v>
      </c>
      <c r="Y145" s="4" t="str">
        <f t="shared" si="23"/>
        <v/>
      </c>
      <c r="Z145" s="4" t="str">
        <f t="shared" si="24"/>
        <v/>
      </c>
      <c r="AA145" s="4" t="str">
        <f t="shared" si="25"/>
        <v/>
      </c>
      <c r="AB145" s="5" t="str">
        <f t="shared" si="30"/>
        <v/>
      </c>
      <c r="AC145" s="4" t="str">
        <f t="shared" si="26"/>
        <v/>
      </c>
      <c r="AD145" s="4" t="str">
        <f t="shared" si="27"/>
        <v/>
      </c>
      <c r="AE145" s="4"/>
      <c r="AF145" s="4" t="str">
        <f t="shared" si="28"/>
        <v/>
      </c>
      <c r="AG145" s="77" t="e">
        <f>VLOOKUP($AA$5,$B$263:$D$611,2,FALSE)</f>
        <v>#N/A</v>
      </c>
      <c r="AI145" s="70" t="str">
        <f t="shared" si="29"/>
        <v>　</v>
      </c>
    </row>
    <row r="146" spans="1:35" ht="22.5" customHeight="1" x14ac:dyDescent="0.15">
      <c r="A146" s="95">
        <v>109</v>
      </c>
      <c r="B146" s="12"/>
      <c r="C146" s="12"/>
      <c r="D146" s="12"/>
      <c r="E146" s="10"/>
      <c r="F146" s="12"/>
      <c r="G146" s="192"/>
      <c r="H146" s="193"/>
      <c r="I146" s="185"/>
      <c r="J146" s="186"/>
      <c r="K146" s="186"/>
      <c r="L146" s="186"/>
      <c r="M146" s="187"/>
      <c r="N146" s="13"/>
      <c r="R146" s="4" t="str">
        <f>IF(ISBLANK(B146),"",VLOOKUP(CONCATENATE($AB$5,F146),$R$263:$S$272,2,FALSE)+B146*100)</f>
        <v/>
      </c>
      <c r="S146" s="22" t="str">
        <f t="shared" si="20"/>
        <v/>
      </c>
      <c r="T146" s="3" t="str">
        <f>IF($S146="","",VLOOKUP($S146,'(種目・作業用)'!$A$2:$D$11,2,FALSE))</f>
        <v/>
      </c>
      <c r="U146" s="3" t="str">
        <f>IF($S146="","",VLOOKUP($S146,'(種目・作業用)'!$A$2:$D$11,3,FALSE))</f>
        <v/>
      </c>
      <c r="V146" s="3" t="str">
        <f>IF($S146="","",VLOOKUP($S146,'(種目・作業用)'!$A$2:$D$11,4,FALSE))</f>
        <v/>
      </c>
      <c r="W146" s="142" t="str">
        <f t="shared" si="21"/>
        <v/>
      </c>
      <c r="X146" s="4" t="str">
        <f t="shared" si="22"/>
        <v xml:space="preserve"> </v>
      </c>
      <c r="Y146" s="4" t="str">
        <f t="shared" si="23"/>
        <v/>
      </c>
      <c r="Z146" s="4" t="str">
        <f t="shared" si="24"/>
        <v/>
      </c>
      <c r="AA146" s="4" t="str">
        <f t="shared" si="25"/>
        <v/>
      </c>
      <c r="AB146" s="5" t="str">
        <f t="shared" si="30"/>
        <v/>
      </c>
      <c r="AC146" s="4" t="str">
        <f t="shared" si="26"/>
        <v/>
      </c>
      <c r="AD146" s="4" t="str">
        <f t="shared" si="27"/>
        <v/>
      </c>
      <c r="AE146" s="4"/>
      <c r="AF146" s="4" t="str">
        <f t="shared" si="28"/>
        <v/>
      </c>
      <c r="AG146" s="77" t="e">
        <f>VLOOKUP($AA$5,$B$263:$D$611,2,FALSE)</f>
        <v>#N/A</v>
      </c>
      <c r="AI146" s="70" t="str">
        <f t="shared" si="29"/>
        <v>　</v>
      </c>
    </row>
    <row r="147" spans="1:35" ht="22.5" customHeight="1" x14ac:dyDescent="0.15">
      <c r="A147" s="95">
        <v>110</v>
      </c>
      <c r="B147" s="12"/>
      <c r="C147" s="12"/>
      <c r="D147" s="12"/>
      <c r="E147" s="10"/>
      <c r="F147" s="12"/>
      <c r="G147" s="192"/>
      <c r="H147" s="193"/>
      <c r="I147" s="185"/>
      <c r="J147" s="186"/>
      <c r="K147" s="186"/>
      <c r="L147" s="186"/>
      <c r="M147" s="187"/>
      <c r="N147" s="13"/>
      <c r="R147" s="4" t="str">
        <f>IF(ISBLANK(B147),"",VLOOKUP(CONCATENATE($AB$5,F147),$R$263:$S$272,2,FALSE)+B147*100)</f>
        <v/>
      </c>
      <c r="S147" s="22" t="str">
        <f t="shared" si="20"/>
        <v/>
      </c>
      <c r="T147" s="3" t="str">
        <f>IF($S147="","",VLOOKUP($S147,'(種目・作業用)'!$A$2:$D$11,2,FALSE))</f>
        <v/>
      </c>
      <c r="U147" s="3" t="str">
        <f>IF($S147="","",VLOOKUP($S147,'(種目・作業用)'!$A$2:$D$11,3,FALSE))</f>
        <v/>
      </c>
      <c r="V147" s="3" t="str">
        <f>IF($S147="","",VLOOKUP($S147,'(種目・作業用)'!$A$2:$D$11,4,FALSE))</f>
        <v/>
      </c>
      <c r="W147" s="142" t="str">
        <f t="shared" si="21"/>
        <v/>
      </c>
      <c r="X147" s="4" t="str">
        <f t="shared" si="22"/>
        <v xml:space="preserve"> </v>
      </c>
      <c r="Y147" s="4" t="str">
        <f t="shared" si="23"/>
        <v/>
      </c>
      <c r="Z147" s="4" t="str">
        <f t="shared" si="24"/>
        <v/>
      </c>
      <c r="AA147" s="4" t="str">
        <f t="shared" si="25"/>
        <v/>
      </c>
      <c r="AB147" s="5" t="str">
        <f t="shared" si="30"/>
        <v/>
      </c>
      <c r="AC147" s="4" t="str">
        <f t="shared" si="26"/>
        <v/>
      </c>
      <c r="AD147" s="4" t="str">
        <f t="shared" si="27"/>
        <v/>
      </c>
      <c r="AE147" s="4"/>
      <c r="AF147" s="4" t="str">
        <f t="shared" si="28"/>
        <v/>
      </c>
      <c r="AG147" s="77" t="e">
        <f>VLOOKUP($AA$5,$B$263:$D$611,2,FALSE)</f>
        <v>#N/A</v>
      </c>
      <c r="AI147" s="70" t="str">
        <f t="shared" si="29"/>
        <v>　</v>
      </c>
    </row>
    <row r="148" spans="1:35" ht="22.5" customHeight="1" x14ac:dyDescent="0.15">
      <c r="A148" s="95">
        <v>111</v>
      </c>
      <c r="B148" s="12"/>
      <c r="C148" s="12"/>
      <c r="D148" s="12"/>
      <c r="E148" s="10"/>
      <c r="F148" s="12"/>
      <c r="G148" s="192"/>
      <c r="H148" s="193"/>
      <c r="I148" s="185"/>
      <c r="J148" s="186"/>
      <c r="K148" s="186"/>
      <c r="L148" s="186"/>
      <c r="M148" s="187"/>
      <c r="N148" s="13"/>
      <c r="R148" s="4" t="str">
        <f>IF(ISBLANK(B148),"",VLOOKUP(CONCATENATE($AB$5,F148),$R$263:$S$272,2,FALSE)+B148*100)</f>
        <v/>
      </c>
      <c r="S148" s="22" t="str">
        <f t="shared" si="20"/>
        <v/>
      </c>
      <c r="T148" s="3" t="str">
        <f>IF($S148="","",VLOOKUP($S148,'(種目・作業用)'!$A$2:$D$11,2,FALSE))</f>
        <v/>
      </c>
      <c r="U148" s="3" t="str">
        <f>IF($S148="","",VLOOKUP($S148,'(種目・作業用)'!$A$2:$D$11,3,FALSE))</f>
        <v/>
      </c>
      <c r="V148" s="3" t="str">
        <f>IF($S148="","",VLOOKUP($S148,'(種目・作業用)'!$A$2:$D$11,4,FALSE))</f>
        <v/>
      </c>
      <c r="W148" s="142" t="str">
        <f t="shared" si="21"/>
        <v/>
      </c>
      <c r="X148" s="4" t="str">
        <f t="shared" si="22"/>
        <v xml:space="preserve"> </v>
      </c>
      <c r="Y148" s="4" t="str">
        <f t="shared" si="23"/>
        <v/>
      </c>
      <c r="Z148" s="4" t="str">
        <f t="shared" si="24"/>
        <v/>
      </c>
      <c r="AA148" s="4" t="str">
        <f t="shared" si="25"/>
        <v/>
      </c>
      <c r="AB148" s="5" t="str">
        <f t="shared" si="30"/>
        <v/>
      </c>
      <c r="AC148" s="4" t="str">
        <f t="shared" si="26"/>
        <v/>
      </c>
      <c r="AD148" s="4" t="str">
        <f t="shared" si="27"/>
        <v/>
      </c>
      <c r="AE148" s="4"/>
      <c r="AF148" s="4" t="str">
        <f t="shared" si="28"/>
        <v/>
      </c>
      <c r="AG148" s="77" t="e">
        <f>VLOOKUP($AA$5,$B$263:$D$611,2,FALSE)</f>
        <v>#N/A</v>
      </c>
      <c r="AI148" s="70" t="str">
        <f t="shared" si="29"/>
        <v>　</v>
      </c>
    </row>
    <row r="149" spans="1:35" ht="22.5" customHeight="1" x14ac:dyDescent="0.15">
      <c r="A149" s="95">
        <v>112</v>
      </c>
      <c r="B149" s="12"/>
      <c r="C149" s="12"/>
      <c r="D149" s="12"/>
      <c r="E149" s="10"/>
      <c r="F149" s="12"/>
      <c r="G149" s="192"/>
      <c r="H149" s="193"/>
      <c r="I149" s="185"/>
      <c r="J149" s="186"/>
      <c r="K149" s="186"/>
      <c r="L149" s="186"/>
      <c r="M149" s="187"/>
      <c r="N149" s="13"/>
      <c r="R149" s="4" t="str">
        <f>IF(ISBLANK(B149),"",VLOOKUP(CONCATENATE($AB$5,F149),$R$263:$S$272,2,FALSE)+B149*100)</f>
        <v/>
      </c>
      <c r="S149" s="22" t="str">
        <f t="shared" si="20"/>
        <v/>
      </c>
      <c r="T149" s="3" t="str">
        <f>IF($S149="","",VLOOKUP($S149,'(種目・作業用)'!$A$2:$D$11,2,FALSE))</f>
        <v/>
      </c>
      <c r="U149" s="3" t="str">
        <f>IF($S149="","",VLOOKUP($S149,'(種目・作業用)'!$A$2:$D$11,3,FALSE))</f>
        <v/>
      </c>
      <c r="V149" s="3" t="str">
        <f>IF($S149="","",VLOOKUP($S149,'(種目・作業用)'!$A$2:$D$11,4,FALSE))</f>
        <v/>
      </c>
      <c r="W149" s="142" t="str">
        <f t="shared" si="21"/>
        <v/>
      </c>
      <c r="X149" s="4" t="str">
        <f t="shared" si="22"/>
        <v xml:space="preserve"> </v>
      </c>
      <c r="Y149" s="4" t="str">
        <f t="shared" si="23"/>
        <v/>
      </c>
      <c r="Z149" s="4" t="str">
        <f t="shared" si="24"/>
        <v/>
      </c>
      <c r="AA149" s="4" t="str">
        <f t="shared" si="25"/>
        <v/>
      </c>
      <c r="AB149" s="5" t="str">
        <f t="shared" si="30"/>
        <v/>
      </c>
      <c r="AC149" s="4" t="str">
        <f t="shared" si="26"/>
        <v/>
      </c>
      <c r="AD149" s="4" t="str">
        <f t="shared" si="27"/>
        <v/>
      </c>
      <c r="AE149" s="4"/>
      <c r="AF149" s="4" t="str">
        <f t="shared" si="28"/>
        <v/>
      </c>
      <c r="AG149" s="77" t="e">
        <f>VLOOKUP($AA$5,$B$263:$D$611,2,FALSE)</f>
        <v>#N/A</v>
      </c>
      <c r="AI149" s="70" t="str">
        <f t="shared" si="29"/>
        <v>　</v>
      </c>
    </row>
    <row r="150" spans="1:35" ht="22.5" customHeight="1" x14ac:dyDescent="0.15">
      <c r="A150" s="95">
        <v>113</v>
      </c>
      <c r="B150" s="12"/>
      <c r="C150" s="12"/>
      <c r="D150" s="12"/>
      <c r="E150" s="10"/>
      <c r="F150" s="12"/>
      <c r="G150" s="192"/>
      <c r="H150" s="193"/>
      <c r="I150" s="185"/>
      <c r="J150" s="186"/>
      <c r="K150" s="186"/>
      <c r="L150" s="186"/>
      <c r="M150" s="187"/>
      <c r="N150" s="13"/>
      <c r="R150" s="4" t="str">
        <f>IF(ISBLANK(B150),"",VLOOKUP(CONCATENATE($AB$5,F150),$R$263:$S$272,2,FALSE)+B150*100)</f>
        <v/>
      </c>
      <c r="S150" s="22" t="str">
        <f t="shared" si="20"/>
        <v/>
      </c>
      <c r="T150" s="3" t="str">
        <f>IF($S150="","",VLOOKUP($S150,'(種目・作業用)'!$A$2:$D$11,2,FALSE))</f>
        <v/>
      </c>
      <c r="U150" s="3" t="str">
        <f>IF($S150="","",VLOOKUP($S150,'(種目・作業用)'!$A$2:$D$11,3,FALSE))</f>
        <v/>
      </c>
      <c r="V150" s="3" t="str">
        <f>IF($S150="","",VLOOKUP($S150,'(種目・作業用)'!$A$2:$D$11,4,FALSE))</f>
        <v/>
      </c>
      <c r="W150" s="142" t="str">
        <f t="shared" si="21"/>
        <v/>
      </c>
      <c r="X150" s="4" t="str">
        <f t="shared" si="22"/>
        <v xml:space="preserve"> </v>
      </c>
      <c r="Y150" s="4" t="str">
        <f t="shared" si="23"/>
        <v/>
      </c>
      <c r="Z150" s="4" t="str">
        <f t="shared" si="24"/>
        <v/>
      </c>
      <c r="AA150" s="4" t="str">
        <f t="shared" si="25"/>
        <v/>
      </c>
      <c r="AB150" s="5" t="str">
        <f t="shared" si="30"/>
        <v/>
      </c>
      <c r="AC150" s="4" t="str">
        <f t="shared" si="26"/>
        <v/>
      </c>
      <c r="AD150" s="4" t="str">
        <f t="shared" si="27"/>
        <v/>
      </c>
      <c r="AE150" s="4"/>
      <c r="AF150" s="4" t="str">
        <f t="shared" si="28"/>
        <v/>
      </c>
      <c r="AG150" s="77" t="e">
        <f>VLOOKUP($AA$5,$B$263:$D$611,2,FALSE)</f>
        <v>#N/A</v>
      </c>
      <c r="AI150" s="70" t="str">
        <f t="shared" si="29"/>
        <v>　</v>
      </c>
    </row>
    <row r="151" spans="1:35" ht="22.5" customHeight="1" x14ac:dyDescent="0.15">
      <c r="A151" s="95">
        <v>114</v>
      </c>
      <c r="B151" s="12"/>
      <c r="C151" s="12"/>
      <c r="D151" s="12"/>
      <c r="E151" s="10"/>
      <c r="F151" s="12"/>
      <c r="G151" s="192"/>
      <c r="H151" s="193"/>
      <c r="I151" s="185"/>
      <c r="J151" s="186"/>
      <c r="K151" s="186"/>
      <c r="L151" s="186"/>
      <c r="M151" s="187"/>
      <c r="N151" s="13"/>
      <c r="R151" s="4" t="str">
        <f>IF(ISBLANK(B151),"",VLOOKUP(CONCATENATE($AB$5,F151),$R$263:$S$272,2,FALSE)+B151*100)</f>
        <v/>
      </c>
      <c r="S151" s="22" t="str">
        <f t="shared" si="20"/>
        <v/>
      </c>
      <c r="T151" s="3" t="str">
        <f>IF($S151="","",VLOOKUP($S151,'(種目・作業用)'!$A$2:$D$11,2,FALSE))</f>
        <v/>
      </c>
      <c r="U151" s="3" t="str">
        <f>IF($S151="","",VLOOKUP($S151,'(種目・作業用)'!$A$2:$D$11,3,FALSE))</f>
        <v/>
      </c>
      <c r="V151" s="3" t="str">
        <f>IF($S151="","",VLOOKUP($S151,'(種目・作業用)'!$A$2:$D$11,4,FALSE))</f>
        <v/>
      </c>
      <c r="W151" s="142" t="str">
        <f t="shared" si="21"/>
        <v/>
      </c>
      <c r="X151" s="4" t="str">
        <f t="shared" si="22"/>
        <v xml:space="preserve"> </v>
      </c>
      <c r="Y151" s="4" t="str">
        <f t="shared" si="23"/>
        <v/>
      </c>
      <c r="Z151" s="4" t="str">
        <f t="shared" si="24"/>
        <v/>
      </c>
      <c r="AA151" s="4" t="str">
        <f t="shared" si="25"/>
        <v/>
      </c>
      <c r="AB151" s="5" t="str">
        <f t="shared" si="30"/>
        <v/>
      </c>
      <c r="AC151" s="4" t="str">
        <f t="shared" si="26"/>
        <v/>
      </c>
      <c r="AD151" s="4" t="str">
        <f t="shared" si="27"/>
        <v/>
      </c>
      <c r="AE151" s="4"/>
      <c r="AF151" s="4" t="str">
        <f t="shared" si="28"/>
        <v/>
      </c>
      <c r="AG151" s="77" t="e">
        <f>VLOOKUP($AA$5,$B$263:$D$611,2,FALSE)</f>
        <v>#N/A</v>
      </c>
      <c r="AI151" s="70" t="str">
        <f t="shared" si="29"/>
        <v>　</v>
      </c>
    </row>
    <row r="152" spans="1:35" ht="22.5" customHeight="1" x14ac:dyDescent="0.15">
      <c r="A152" s="95">
        <v>115</v>
      </c>
      <c r="B152" s="12"/>
      <c r="C152" s="12"/>
      <c r="D152" s="12"/>
      <c r="E152" s="10"/>
      <c r="F152" s="12"/>
      <c r="G152" s="192"/>
      <c r="H152" s="193"/>
      <c r="I152" s="185"/>
      <c r="J152" s="186"/>
      <c r="K152" s="186"/>
      <c r="L152" s="186"/>
      <c r="M152" s="187"/>
      <c r="N152" s="13"/>
      <c r="R152" s="4" t="str">
        <f>IF(ISBLANK(B152),"",VLOOKUP(CONCATENATE($AB$5,F152),$R$263:$S$272,2,FALSE)+B152*100)</f>
        <v/>
      </c>
      <c r="S152" s="22" t="str">
        <f t="shared" si="20"/>
        <v/>
      </c>
      <c r="T152" s="3" t="str">
        <f>IF($S152="","",VLOOKUP($S152,'(種目・作業用)'!$A$2:$D$11,2,FALSE))</f>
        <v/>
      </c>
      <c r="U152" s="3" t="str">
        <f>IF($S152="","",VLOOKUP($S152,'(種目・作業用)'!$A$2:$D$11,3,FALSE))</f>
        <v/>
      </c>
      <c r="V152" s="3" t="str">
        <f>IF($S152="","",VLOOKUP($S152,'(種目・作業用)'!$A$2:$D$11,4,FALSE))</f>
        <v/>
      </c>
      <c r="W152" s="142" t="str">
        <f t="shared" si="21"/>
        <v/>
      </c>
      <c r="X152" s="4" t="str">
        <f t="shared" si="22"/>
        <v xml:space="preserve"> </v>
      </c>
      <c r="Y152" s="4" t="str">
        <f t="shared" si="23"/>
        <v/>
      </c>
      <c r="Z152" s="4" t="str">
        <f t="shared" si="24"/>
        <v/>
      </c>
      <c r="AA152" s="4" t="str">
        <f t="shared" si="25"/>
        <v/>
      </c>
      <c r="AB152" s="5" t="str">
        <f t="shared" si="30"/>
        <v/>
      </c>
      <c r="AC152" s="4" t="str">
        <f t="shared" si="26"/>
        <v/>
      </c>
      <c r="AD152" s="4" t="str">
        <f t="shared" si="27"/>
        <v/>
      </c>
      <c r="AE152" s="4"/>
      <c r="AF152" s="4" t="str">
        <f t="shared" si="28"/>
        <v/>
      </c>
      <c r="AG152" s="77" t="e">
        <f>VLOOKUP($AA$5,$B$263:$D$611,2,FALSE)</f>
        <v>#N/A</v>
      </c>
      <c r="AI152" s="70" t="str">
        <f t="shared" si="29"/>
        <v>　</v>
      </c>
    </row>
    <row r="153" spans="1:35" ht="22.5" customHeight="1" x14ac:dyDescent="0.15">
      <c r="A153" s="95">
        <v>116</v>
      </c>
      <c r="B153" s="12"/>
      <c r="C153" s="12"/>
      <c r="D153" s="12"/>
      <c r="E153" s="10"/>
      <c r="F153" s="12"/>
      <c r="G153" s="192"/>
      <c r="H153" s="193"/>
      <c r="I153" s="185"/>
      <c r="J153" s="186"/>
      <c r="K153" s="186"/>
      <c r="L153" s="186"/>
      <c r="M153" s="187"/>
      <c r="N153" s="13"/>
      <c r="R153" s="4" t="str">
        <f>IF(ISBLANK(B153),"",VLOOKUP(CONCATENATE($AB$5,F153),$R$263:$S$272,2,FALSE)+B153*100)</f>
        <v/>
      </c>
      <c r="S153" s="22" t="str">
        <f t="shared" si="20"/>
        <v/>
      </c>
      <c r="T153" s="3" t="str">
        <f>IF($S153="","",VLOOKUP($S153,'(種目・作業用)'!$A$2:$D$11,2,FALSE))</f>
        <v/>
      </c>
      <c r="U153" s="3" t="str">
        <f>IF($S153="","",VLOOKUP($S153,'(種目・作業用)'!$A$2:$D$11,3,FALSE))</f>
        <v/>
      </c>
      <c r="V153" s="3" t="str">
        <f>IF($S153="","",VLOOKUP($S153,'(種目・作業用)'!$A$2:$D$11,4,FALSE))</f>
        <v/>
      </c>
      <c r="W153" s="142" t="str">
        <f t="shared" si="21"/>
        <v/>
      </c>
      <c r="X153" s="4" t="str">
        <f t="shared" si="22"/>
        <v xml:space="preserve"> </v>
      </c>
      <c r="Y153" s="4" t="str">
        <f t="shared" si="23"/>
        <v/>
      </c>
      <c r="Z153" s="4" t="str">
        <f t="shared" si="24"/>
        <v/>
      </c>
      <c r="AA153" s="4" t="str">
        <f t="shared" si="25"/>
        <v/>
      </c>
      <c r="AB153" s="5" t="str">
        <f t="shared" si="30"/>
        <v/>
      </c>
      <c r="AC153" s="4" t="str">
        <f t="shared" si="26"/>
        <v/>
      </c>
      <c r="AD153" s="4" t="str">
        <f t="shared" si="27"/>
        <v/>
      </c>
      <c r="AE153" s="4"/>
      <c r="AF153" s="4" t="str">
        <f t="shared" si="28"/>
        <v/>
      </c>
      <c r="AG153" s="77" t="e">
        <f>VLOOKUP($AA$5,$B$263:$D$611,2,FALSE)</f>
        <v>#N/A</v>
      </c>
      <c r="AI153" s="70" t="str">
        <f t="shared" si="29"/>
        <v>　</v>
      </c>
    </row>
    <row r="154" spans="1:35" ht="22.5" customHeight="1" x14ac:dyDescent="0.15">
      <c r="A154" s="95">
        <v>117</v>
      </c>
      <c r="B154" s="12"/>
      <c r="C154" s="12"/>
      <c r="D154" s="12"/>
      <c r="E154" s="10"/>
      <c r="F154" s="12"/>
      <c r="G154" s="192"/>
      <c r="H154" s="193"/>
      <c r="I154" s="185"/>
      <c r="J154" s="186"/>
      <c r="K154" s="186"/>
      <c r="L154" s="186"/>
      <c r="M154" s="187"/>
      <c r="N154" s="13"/>
      <c r="R154" s="4" t="str">
        <f>IF(ISBLANK(B154),"",VLOOKUP(CONCATENATE($AB$5,F154),$R$263:$S$272,2,FALSE)+B154*100)</f>
        <v/>
      </c>
      <c r="S154" s="22" t="str">
        <f t="shared" si="20"/>
        <v/>
      </c>
      <c r="T154" s="3" t="str">
        <f>IF($S154="","",VLOOKUP($S154,'(種目・作業用)'!$A$2:$D$11,2,FALSE))</f>
        <v/>
      </c>
      <c r="U154" s="3" t="str">
        <f>IF($S154="","",VLOOKUP($S154,'(種目・作業用)'!$A$2:$D$11,3,FALSE))</f>
        <v/>
      </c>
      <c r="V154" s="3" t="str">
        <f>IF($S154="","",VLOOKUP($S154,'(種目・作業用)'!$A$2:$D$11,4,FALSE))</f>
        <v/>
      </c>
      <c r="W154" s="142" t="str">
        <f t="shared" si="21"/>
        <v/>
      </c>
      <c r="X154" s="4" t="str">
        <f t="shared" si="22"/>
        <v xml:space="preserve"> </v>
      </c>
      <c r="Y154" s="4" t="str">
        <f t="shared" si="23"/>
        <v/>
      </c>
      <c r="Z154" s="4" t="str">
        <f t="shared" si="24"/>
        <v/>
      </c>
      <c r="AA154" s="4" t="str">
        <f t="shared" si="25"/>
        <v/>
      </c>
      <c r="AB154" s="5" t="str">
        <f t="shared" si="30"/>
        <v/>
      </c>
      <c r="AC154" s="4" t="str">
        <f t="shared" si="26"/>
        <v/>
      </c>
      <c r="AD154" s="4" t="str">
        <f t="shared" si="27"/>
        <v/>
      </c>
      <c r="AE154" s="4"/>
      <c r="AF154" s="4" t="str">
        <f t="shared" si="28"/>
        <v/>
      </c>
      <c r="AG154" s="77" t="e">
        <f>VLOOKUP($AA$5,$B$263:$D$611,2,FALSE)</f>
        <v>#N/A</v>
      </c>
      <c r="AI154" s="70" t="str">
        <f t="shared" si="29"/>
        <v>　</v>
      </c>
    </row>
    <row r="155" spans="1:35" ht="22.5" customHeight="1" x14ac:dyDescent="0.15">
      <c r="A155" s="95">
        <v>118</v>
      </c>
      <c r="B155" s="12"/>
      <c r="C155" s="12"/>
      <c r="D155" s="12"/>
      <c r="E155" s="10"/>
      <c r="F155" s="12"/>
      <c r="G155" s="192"/>
      <c r="H155" s="193"/>
      <c r="I155" s="185"/>
      <c r="J155" s="186"/>
      <c r="K155" s="186"/>
      <c r="L155" s="186"/>
      <c r="M155" s="187"/>
      <c r="N155" s="13"/>
      <c r="R155" s="4" t="str">
        <f>IF(ISBLANK(B155),"",VLOOKUP(CONCATENATE($AB$5,F155),$R$263:$S$272,2,FALSE)+B155*100)</f>
        <v/>
      </c>
      <c r="S155" s="22" t="str">
        <f t="shared" si="20"/>
        <v/>
      </c>
      <c r="T155" s="3" t="str">
        <f>IF($S155="","",VLOOKUP($S155,'(種目・作業用)'!$A$2:$D$11,2,FALSE))</f>
        <v/>
      </c>
      <c r="U155" s="3" t="str">
        <f>IF($S155="","",VLOOKUP($S155,'(種目・作業用)'!$A$2:$D$11,3,FALSE))</f>
        <v/>
      </c>
      <c r="V155" s="3" t="str">
        <f>IF($S155="","",VLOOKUP($S155,'(種目・作業用)'!$A$2:$D$11,4,FALSE))</f>
        <v/>
      </c>
      <c r="W155" s="142" t="str">
        <f t="shared" si="21"/>
        <v/>
      </c>
      <c r="X155" s="4" t="str">
        <f t="shared" si="22"/>
        <v xml:space="preserve"> </v>
      </c>
      <c r="Y155" s="4" t="str">
        <f t="shared" si="23"/>
        <v/>
      </c>
      <c r="Z155" s="4" t="str">
        <f t="shared" si="24"/>
        <v/>
      </c>
      <c r="AA155" s="4" t="str">
        <f t="shared" si="25"/>
        <v/>
      </c>
      <c r="AB155" s="5" t="str">
        <f t="shared" si="30"/>
        <v/>
      </c>
      <c r="AC155" s="4" t="str">
        <f t="shared" si="26"/>
        <v/>
      </c>
      <c r="AD155" s="4" t="str">
        <f t="shared" si="27"/>
        <v/>
      </c>
      <c r="AE155" s="4"/>
      <c r="AF155" s="4" t="str">
        <f t="shared" si="28"/>
        <v/>
      </c>
      <c r="AG155" s="77" t="e">
        <f>VLOOKUP($AA$5,$B$263:$D$611,2,FALSE)</f>
        <v>#N/A</v>
      </c>
      <c r="AI155" s="70" t="str">
        <f t="shared" si="29"/>
        <v>　</v>
      </c>
    </row>
    <row r="156" spans="1:35" ht="22.5" customHeight="1" x14ac:dyDescent="0.15">
      <c r="A156" s="95">
        <v>119</v>
      </c>
      <c r="B156" s="12"/>
      <c r="C156" s="12"/>
      <c r="D156" s="12"/>
      <c r="E156" s="10"/>
      <c r="F156" s="12"/>
      <c r="G156" s="192"/>
      <c r="H156" s="193"/>
      <c r="I156" s="185"/>
      <c r="J156" s="186"/>
      <c r="K156" s="186"/>
      <c r="L156" s="186"/>
      <c r="M156" s="187"/>
      <c r="N156" s="13"/>
      <c r="R156" s="4" t="str">
        <f>IF(ISBLANK(B156),"",VLOOKUP(CONCATENATE($AB$5,F156),$R$263:$S$272,2,FALSE)+B156*100)</f>
        <v/>
      </c>
      <c r="S156" s="22" t="str">
        <f t="shared" si="20"/>
        <v/>
      </c>
      <c r="T156" s="3" t="str">
        <f>IF($S156="","",VLOOKUP($S156,'(種目・作業用)'!$A$2:$D$11,2,FALSE))</f>
        <v/>
      </c>
      <c r="U156" s="3" t="str">
        <f>IF($S156="","",VLOOKUP($S156,'(種目・作業用)'!$A$2:$D$11,3,FALSE))</f>
        <v/>
      </c>
      <c r="V156" s="3" t="str">
        <f>IF($S156="","",VLOOKUP($S156,'(種目・作業用)'!$A$2:$D$11,4,FALSE))</f>
        <v/>
      </c>
      <c r="W156" s="142" t="str">
        <f t="shared" si="21"/>
        <v/>
      </c>
      <c r="X156" s="4" t="str">
        <f t="shared" si="22"/>
        <v xml:space="preserve"> </v>
      </c>
      <c r="Y156" s="4" t="str">
        <f t="shared" si="23"/>
        <v/>
      </c>
      <c r="Z156" s="4" t="str">
        <f t="shared" si="24"/>
        <v/>
      </c>
      <c r="AA156" s="4" t="str">
        <f t="shared" si="25"/>
        <v/>
      </c>
      <c r="AB156" s="5" t="str">
        <f t="shared" si="30"/>
        <v/>
      </c>
      <c r="AC156" s="4" t="str">
        <f t="shared" si="26"/>
        <v/>
      </c>
      <c r="AD156" s="4" t="str">
        <f t="shared" si="27"/>
        <v/>
      </c>
      <c r="AE156" s="4"/>
      <c r="AF156" s="4" t="str">
        <f t="shared" si="28"/>
        <v/>
      </c>
      <c r="AG156" s="77" t="e">
        <f>VLOOKUP($AA$5,$B$263:$D$611,2,FALSE)</f>
        <v>#N/A</v>
      </c>
      <c r="AI156" s="70" t="str">
        <f t="shared" si="29"/>
        <v>　</v>
      </c>
    </row>
    <row r="157" spans="1:35" ht="22.5" customHeight="1" x14ac:dyDescent="0.15">
      <c r="A157" s="96">
        <v>120</v>
      </c>
      <c r="B157" s="12"/>
      <c r="C157" s="12"/>
      <c r="D157" s="12"/>
      <c r="E157" s="10"/>
      <c r="F157" s="12"/>
      <c r="G157" s="192"/>
      <c r="H157" s="193"/>
      <c r="I157" s="240"/>
      <c r="J157" s="241"/>
      <c r="K157" s="241"/>
      <c r="L157" s="241"/>
      <c r="M157" s="242"/>
      <c r="N157" s="13"/>
      <c r="R157" s="4" t="str">
        <f>IF(ISBLANK(B157),"",VLOOKUP(CONCATENATE($AB$5,F157),$R$263:$S$272,2,FALSE)+B157*100)</f>
        <v/>
      </c>
      <c r="S157" s="22" t="str">
        <f t="shared" si="20"/>
        <v/>
      </c>
      <c r="T157" s="3" t="str">
        <f>IF($S157="","",VLOOKUP($S157,'(種目・作業用)'!$A$2:$D$11,2,FALSE))</f>
        <v/>
      </c>
      <c r="U157" s="3" t="str">
        <f>IF($S157="","",VLOOKUP($S157,'(種目・作業用)'!$A$2:$D$11,3,FALSE))</f>
        <v/>
      </c>
      <c r="V157" s="3" t="str">
        <f>IF($S157="","",VLOOKUP($S157,'(種目・作業用)'!$A$2:$D$11,4,FALSE))</f>
        <v/>
      </c>
      <c r="W157" s="142" t="str">
        <f t="shared" si="21"/>
        <v/>
      </c>
      <c r="X157" s="4" t="str">
        <f t="shared" si="22"/>
        <v xml:space="preserve"> </v>
      </c>
      <c r="Y157" s="4" t="str">
        <f t="shared" si="23"/>
        <v/>
      </c>
      <c r="Z157" s="4" t="str">
        <f t="shared" si="24"/>
        <v/>
      </c>
      <c r="AA157" s="4" t="str">
        <f t="shared" si="25"/>
        <v/>
      </c>
      <c r="AB157" s="5" t="str">
        <f t="shared" si="30"/>
        <v/>
      </c>
      <c r="AC157" s="4" t="str">
        <f t="shared" si="26"/>
        <v/>
      </c>
      <c r="AD157" s="4" t="str">
        <f t="shared" si="27"/>
        <v/>
      </c>
      <c r="AE157" s="4"/>
      <c r="AF157" s="4" t="str">
        <f t="shared" si="28"/>
        <v/>
      </c>
      <c r="AG157" s="77" t="e">
        <f>VLOOKUP($AA$5,$B$263:$D$611,2,FALSE)</f>
        <v>#N/A</v>
      </c>
      <c r="AI157" s="70" t="str">
        <f t="shared" si="29"/>
        <v>　</v>
      </c>
    </row>
    <row r="158" spans="1:35" ht="22.5" customHeight="1" x14ac:dyDescent="0.15">
      <c r="A158" s="97"/>
      <c r="B158" s="98"/>
      <c r="C158" s="98"/>
      <c r="D158" s="98"/>
      <c r="E158" s="98"/>
      <c r="F158" s="98"/>
      <c r="G158" s="161"/>
      <c r="H158" s="174" t="s">
        <v>1409</v>
      </c>
      <c r="I158" s="236">
        <f>I48</f>
        <v>0</v>
      </c>
      <c r="J158" s="236"/>
      <c r="K158" s="236"/>
      <c r="L158" s="236"/>
      <c r="M158" s="236"/>
      <c r="N158" s="173" t="s">
        <v>14</v>
      </c>
      <c r="S158" s="22"/>
      <c r="T158" s="3"/>
      <c r="U158" s="3"/>
      <c r="V158" s="3"/>
      <c r="W158" s="142"/>
      <c r="X158" s="4"/>
      <c r="AB158" s="21"/>
      <c r="AD158" s="4"/>
      <c r="AG158" s="77"/>
    </row>
    <row r="159" spans="1:35" ht="7.5" customHeight="1" x14ac:dyDescent="0.15">
      <c r="A159" s="103"/>
      <c r="B159" s="103"/>
      <c r="C159" s="103"/>
      <c r="D159" s="103"/>
      <c r="E159" s="103"/>
      <c r="F159" s="103"/>
      <c r="G159" s="104"/>
      <c r="H159" s="105"/>
      <c r="I159" s="105"/>
      <c r="J159" s="105"/>
      <c r="K159" s="105"/>
      <c r="L159" s="105"/>
      <c r="M159" s="105"/>
      <c r="N159" s="106"/>
      <c r="S159" s="22"/>
      <c r="T159" s="3"/>
      <c r="U159" s="3"/>
      <c r="V159" s="3"/>
      <c r="W159" s="142"/>
      <c r="X159" s="4"/>
      <c r="AB159" s="21"/>
      <c r="AD159" s="4"/>
      <c r="AG159" s="77"/>
    </row>
    <row r="160" spans="1:35" ht="22.5" customHeight="1" x14ac:dyDescent="0.15">
      <c r="A160" s="213" t="s">
        <v>1087</v>
      </c>
      <c r="B160" s="213"/>
      <c r="C160" s="213"/>
      <c r="D160" s="213"/>
      <c r="E160" s="213"/>
      <c r="F160" s="213"/>
      <c r="G160" s="213"/>
      <c r="H160" s="213"/>
      <c r="I160" s="213"/>
      <c r="J160" s="213"/>
      <c r="K160" s="213"/>
      <c r="L160" s="213"/>
      <c r="M160" s="213"/>
      <c r="N160" s="213"/>
      <c r="S160" s="22"/>
      <c r="T160" s="3"/>
      <c r="U160" s="3"/>
      <c r="V160" s="3"/>
      <c r="W160" s="142"/>
      <c r="X160" s="4"/>
      <c r="AB160" s="21"/>
      <c r="AD160" s="4"/>
      <c r="AG160" s="77"/>
    </row>
    <row r="161" spans="1:35" ht="7.5" customHeight="1" x14ac:dyDescent="0.15">
      <c r="A161" s="72"/>
      <c r="B161" s="72"/>
      <c r="C161" s="72"/>
      <c r="D161" s="72"/>
      <c r="E161" s="72"/>
      <c r="F161" s="72"/>
      <c r="G161" s="72"/>
      <c r="H161" s="72"/>
      <c r="I161" s="72"/>
      <c r="J161" s="72"/>
      <c r="K161" s="72"/>
      <c r="L161" s="72"/>
      <c r="M161" s="72"/>
      <c r="N161" s="72"/>
      <c r="S161" s="22"/>
      <c r="T161" s="3"/>
      <c r="U161" s="3"/>
      <c r="V161" s="3"/>
      <c r="W161" s="142"/>
      <c r="X161" s="4"/>
      <c r="AB161" s="21"/>
      <c r="AD161" s="4"/>
      <c r="AG161" s="77"/>
    </row>
    <row r="162" spans="1:35" x14ac:dyDescent="0.15">
      <c r="A162" s="72"/>
      <c r="B162" s="72"/>
      <c r="C162" s="72" t="s">
        <v>15</v>
      </c>
      <c r="D162" s="72"/>
      <c r="E162" s="72"/>
      <c r="F162" s="72"/>
      <c r="G162" s="72"/>
      <c r="H162" s="72"/>
      <c r="I162" s="72"/>
      <c r="J162" s="72"/>
      <c r="K162" s="72"/>
      <c r="L162" s="72"/>
      <c r="M162" s="72"/>
      <c r="N162" s="72"/>
      <c r="S162" s="22"/>
      <c r="T162" s="3"/>
      <c r="U162" s="3"/>
      <c r="V162" s="3"/>
      <c r="W162" s="142"/>
      <c r="X162" s="4"/>
      <c r="AB162" s="21"/>
      <c r="AD162" s="4"/>
      <c r="AG162" s="77"/>
    </row>
    <row r="163" spans="1:35" x14ac:dyDescent="0.15">
      <c r="A163" s="72"/>
      <c r="B163" s="72"/>
      <c r="C163" s="72"/>
      <c r="D163" s="72"/>
      <c r="E163" s="72"/>
      <c r="F163" s="72"/>
      <c r="G163" s="72"/>
      <c r="H163" s="72"/>
      <c r="I163" s="72"/>
      <c r="J163" s="72"/>
      <c r="K163" s="72"/>
      <c r="L163" s="72"/>
      <c r="M163" s="72"/>
      <c r="N163" s="72"/>
      <c r="S163" s="22"/>
      <c r="T163" s="3"/>
      <c r="U163" s="3"/>
      <c r="V163" s="3"/>
      <c r="W163" s="142"/>
      <c r="X163" s="4"/>
      <c r="AB163" s="21"/>
      <c r="AD163" s="4"/>
      <c r="AG163" s="77"/>
    </row>
    <row r="164" spans="1:35" x14ac:dyDescent="0.15">
      <c r="A164" s="72"/>
      <c r="B164" s="72"/>
      <c r="C164" s="237" t="str">
        <f>$C$54</f>
        <v>２０２１年　　月　　日</v>
      </c>
      <c r="D164" s="237"/>
      <c r="E164" s="72"/>
      <c r="F164" s="72"/>
      <c r="G164" s="72"/>
      <c r="H164" s="72"/>
      <c r="I164" s="72"/>
      <c r="J164" s="72"/>
      <c r="K164" s="72"/>
      <c r="L164" s="72"/>
      <c r="M164" s="72"/>
      <c r="N164" s="72"/>
      <c r="S164" s="22"/>
      <c r="T164" s="3"/>
      <c r="U164" s="3"/>
      <c r="V164" s="3"/>
      <c r="W164" s="142"/>
      <c r="X164" s="4"/>
      <c r="AB164" s="21"/>
      <c r="AD164" s="4"/>
      <c r="AG164" s="77"/>
    </row>
    <row r="165" spans="1:35" ht="22.5" customHeight="1" x14ac:dyDescent="0.15">
      <c r="A165" s="72"/>
      <c r="B165" s="72"/>
      <c r="C165" s="72"/>
      <c r="D165" s="72"/>
      <c r="E165" s="72"/>
      <c r="F165" s="238">
        <f>$F$55</f>
        <v>0</v>
      </c>
      <c r="G165" s="238"/>
      <c r="H165" s="239" t="str">
        <f>$H$55</f>
        <v>高等学校</v>
      </c>
      <c r="I165" s="239"/>
      <c r="J165" s="72"/>
      <c r="K165" s="72"/>
      <c r="L165" s="72"/>
      <c r="M165" s="72"/>
      <c r="N165" s="72"/>
      <c r="S165" s="22"/>
      <c r="T165" s="3"/>
      <c r="U165" s="3"/>
      <c r="V165" s="3"/>
      <c r="W165" s="142"/>
      <c r="X165" s="4"/>
      <c r="AB165" s="21"/>
      <c r="AD165" s="4"/>
      <c r="AG165" s="77"/>
    </row>
    <row r="166" spans="1:35" ht="22.5" customHeight="1" x14ac:dyDescent="0.15">
      <c r="A166" s="72"/>
      <c r="B166" s="72"/>
      <c r="C166" s="72"/>
      <c r="D166" s="72"/>
      <c r="E166" s="72"/>
      <c r="F166" s="72"/>
      <c r="G166" s="100" t="s">
        <v>17</v>
      </c>
      <c r="H166" s="213">
        <f>$H$56</f>
        <v>0</v>
      </c>
      <c r="I166" s="213"/>
      <c r="J166" s="213"/>
      <c r="K166" s="213"/>
      <c r="L166" s="213"/>
      <c r="M166" s="101" t="s">
        <v>14</v>
      </c>
      <c r="N166" s="72"/>
      <c r="S166" s="22"/>
      <c r="T166" s="3"/>
      <c r="U166" s="3"/>
      <c r="V166" s="3"/>
      <c r="W166" s="142"/>
      <c r="X166" s="4"/>
      <c r="AB166" s="21"/>
      <c r="AD166" s="4"/>
      <c r="AG166" s="77"/>
    </row>
    <row r="167" spans="1:35" ht="28.5" customHeight="1" x14ac:dyDescent="0.15">
      <c r="A167" s="206" t="str">
        <f>A2</f>
        <v>第27回 西村山陸上競技選手権大会　参加申込一覧表</v>
      </c>
      <c r="B167" s="206"/>
      <c r="C167" s="206"/>
      <c r="D167" s="206"/>
      <c r="E167" s="206"/>
      <c r="F167" s="206"/>
      <c r="G167" s="206"/>
      <c r="H167" s="206"/>
      <c r="I167" s="206"/>
      <c r="J167" s="206"/>
      <c r="K167" s="206"/>
      <c r="L167" s="206"/>
      <c r="M167" s="206"/>
      <c r="N167" s="206"/>
      <c r="S167" s="22"/>
      <c r="T167" s="3"/>
      <c r="U167" s="3"/>
      <c r="V167" s="3"/>
      <c r="W167" s="142"/>
      <c r="X167" s="4"/>
      <c r="AB167" s="21"/>
      <c r="AD167" s="4"/>
      <c r="AG167" s="77"/>
    </row>
    <row r="168" spans="1:35" ht="7.5" customHeight="1" x14ac:dyDescent="0.15">
      <c r="A168" s="72"/>
      <c r="B168" s="72"/>
      <c r="C168" s="72"/>
      <c r="D168" s="72"/>
      <c r="E168" s="72"/>
      <c r="F168" s="72"/>
      <c r="G168" s="72"/>
      <c r="H168" s="72"/>
      <c r="I168" s="72"/>
      <c r="J168" s="72"/>
      <c r="K168" s="72"/>
      <c r="L168" s="72"/>
      <c r="M168" s="72"/>
      <c r="N168" s="72"/>
      <c r="S168" s="22"/>
      <c r="T168" s="3"/>
      <c r="U168" s="3"/>
      <c r="V168" s="3"/>
      <c r="W168" s="142"/>
      <c r="X168" s="4"/>
      <c r="AB168" s="21"/>
      <c r="AD168" s="4"/>
      <c r="AG168" s="77"/>
    </row>
    <row r="169" spans="1:35" ht="22.5" customHeight="1" x14ac:dyDescent="0.15">
      <c r="A169" s="221" t="s">
        <v>0</v>
      </c>
      <c r="B169" s="222"/>
      <c r="C169" s="232">
        <f>C4</f>
        <v>0</v>
      </c>
      <c r="D169" s="233"/>
      <c r="E169" s="233"/>
      <c r="F169" s="233"/>
      <c r="G169" s="233"/>
      <c r="H169" s="233"/>
      <c r="I169" s="221" t="s">
        <v>12</v>
      </c>
      <c r="J169" s="222"/>
      <c r="K169" s="222"/>
      <c r="L169" s="222"/>
      <c r="M169" s="223"/>
      <c r="N169" s="168"/>
      <c r="S169" s="22"/>
      <c r="T169" s="3"/>
      <c r="U169" s="3"/>
      <c r="V169" s="3"/>
      <c r="W169" s="142"/>
      <c r="X169" s="4"/>
      <c r="AB169" s="21"/>
      <c r="AD169" s="4"/>
      <c r="AG169" s="77"/>
    </row>
    <row r="170" spans="1:35" ht="22.5" customHeight="1" x14ac:dyDescent="0.15">
      <c r="A170" s="188" t="s">
        <v>1203</v>
      </c>
      <c r="B170" s="189"/>
      <c r="C170" s="234">
        <f>C5</f>
        <v>0</v>
      </c>
      <c r="D170" s="235"/>
      <c r="E170" s="235"/>
      <c r="F170" s="235"/>
      <c r="G170" s="235"/>
      <c r="H170" s="235"/>
      <c r="I170" s="188" t="s">
        <v>16</v>
      </c>
      <c r="J170" s="219"/>
      <c r="K170" s="219"/>
      <c r="L170" s="219"/>
      <c r="M170" s="220"/>
      <c r="N170" s="169"/>
      <c r="S170" s="22"/>
      <c r="T170" s="3"/>
      <c r="U170" s="3"/>
      <c r="V170" s="3"/>
      <c r="W170" s="142"/>
      <c r="X170" s="4"/>
      <c r="AB170" s="21"/>
      <c r="AD170" s="4"/>
      <c r="AG170" s="77"/>
    </row>
    <row r="171" spans="1:35" ht="17.25" customHeight="1" x14ac:dyDescent="0.15">
      <c r="A171" s="201"/>
      <c r="B171" s="203" t="s">
        <v>1</v>
      </c>
      <c r="C171" s="203" t="s">
        <v>2</v>
      </c>
      <c r="D171" s="203"/>
      <c r="E171" s="203" t="s">
        <v>3</v>
      </c>
      <c r="F171" s="203" t="s">
        <v>4</v>
      </c>
      <c r="G171" s="197" t="s">
        <v>1309</v>
      </c>
      <c r="H171" s="198"/>
      <c r="I171" s="224" t="s">
        <v>9</v>
      </c>
      <c r="J171" s="203"/>
      <c r="K171" s="203"/>
      <c r="L171" s="203"/>
      <c r="M171" s="203"/>
      <c r="N171" s="190" t="s">
        <v>6</v>
      </c>
      <c r="S171" s="22"/>
      <c r="T171" s="3"/>
      <c r="U171" s="3"/>
      <c r="V171" s="3"/>
      <c r="W171" s="142"/>
      <c r="X171" s="4"/>
      <c r="AB171" s="21"/>
      <c r="AD171" s="4"/>
      <c r="AG171" s="77"/>
    </row>
    <row r="172" spans="1:35" ht="17.25" customHeight="1" thickBot="1" x14ac:dyDescent="0.2">
      <c r="A172" s="202"/>
      <c r="B172" s="204"/>
      <c r="C172" s="155" t="s">
        <v>11</v>
      </c>
      <c r="D172" s="155" t="s">
        <v>10</v>
      </c>
      <c r="E172" s="204"/>
      <c r="F172" s="204"/>
      <c r="G172" s="199"/>
      <c r="H172" s="200"/>
      <c r="I172" s="204"/>
      <c r="J172" s="204"/>
      <c r="K172" s="204"/>
      <c r="L172" s="204"/>
      <c r="M172" s="204"/>
      <c r="N172" s="191"/>
      <c r="S172" s="22"/>
      <c r="T172" s="3"/>
      <c r="U172" s="3"/>
      <c r="V172" s="3"/>
      <c r="W172" s="142"/>
      <c r="X172" s="4"/>
      <c r="AB172" s="21"/>
      <c r="AD172" s="4"/>
      <c r="AG172" s="77"/>
    </row>
    <row r="173" spans="1:35" ht="22.5" customHeight="1" thickTop="1" x14ac:dyDescent="0.15">
      <c r="A173" s="94">
        <v>121</v>
      </c>
      <c r="B173" s="10"/>
      <c r="C173" s="10"/>
      <c r="D173" s="10"/>
      <c r="E173" s="10"/>
      <c r="F173" s="10"/>
      <c r="G173" s="211"/>
      <c r="H173" s="212"/>
      <c r="I173" s="227"/>
      <c r="J173" s="228"/>
      <c r="K173" s="228"/>
      <c r="L173" s="228"/>
      <c r="M173" s="229"/>
      <c r="N173" s="11"/>
      <c r="R173" s="4" t="str">
        <f>IF(ISBLANK(B173),"",VLOOKUP(CONCATENATE($AB$5,F173),$R$263:$S$272,2,FALSE)+B173*100)</f>
        <v/>
      </c>
      <c r="S173" s="22" t="str">
        <f t="shared" ref="S173:S212" si="31">IF(ISBLANK(G173),"",G173)</f>
        <v/>
      </c>
      <c r="T173" s="3" t="str">
        <f>IF($S173="","",VLOOKUP($S173,'(種目・作業用)'!$A$2:$D$11,2,FALSE))</f>
        <v/>
      </c>
      <c r="U173" s="3" t="str">
        <f>IF($S173="","",VLOOKUP($S173,'(種目・作業用)'!$A$2:$D$11,3,FALSE))</f>
        <v/>
      </c>
      <c r="V173" s="3" t="str">
        <f>IF($S173="","",VLOOKUP($S173,'(種目・作業用)'!$A$2:$D$11,4,FALSE))</f>
        <v/>
      </c>
      <c r="W173" s="142" t="str">
        <f t="shared" ref="W173:W212" si="32">IF(I173="","",I173)</f>
        <v/>
      </c>
      <c r="X173" s="4" t="str">
        <f t="shared" si="22"/>
        <v xml:space="preserve"> </v>
      </c>
      <c r="Y173" s="4" t="str">
        <f t="shared" ref="Y173:Y212" si="33">IF(ISBLANK(B173),"",B173)</f>
        <v/>
      </c>
      <c r="Z173" s="4" t="str">
        <f t="shared" ref="Z173:Z212" si="34">IF(ISNUMBER(Y173),IF(ISBLANK(E173),AI173,CONCATENATE(AI173,"(",E173,")")),"")</f>
        <v/>
      </c>
      <c r="AA173" s="4" t="str">
        <f t="shared" ref="AA173:AA212" si="35">IF(ISNUMBER(Y173),D173,"")</f>
        <v/>
      </c>
      <c r="AB173" s="5" t="str">
        <f>IF(ISNUMBER(Y173),VLOOKUP(AG173,$AG$262:$AH$309,2,FALSE),"")</f>
        <v/>
      </c>
      <c r="AC173" s="4" t="str">
        <f t="shared" ref="AC173:AC212" si="36">IF(ISNUMBER(Y173),$AC$5,"")</f>
        <v/>
      </c>
      <c r="AD173" s="4" t="str">
        <f t="shared" ref="AD173:AD196" si="37">IF(ISBLANK(F173),"",IF(F173="男",1,2))</f>
        <v/>
      </c>
      <c r="AE173" s="4"/>
      <c r="AF173" s="4" t="str">
        <f t="shared" ref="AF173:AF212" si="38">IF(ISNUMBER(Y173),$AA$5,"")</f>
        <v/>
      </c>
      <c r="AG173" s="77" t="e">
        <f>VLOOKUP($AA$5,$B$263:$D$611,2,FALSE)</f>
        <v>#N/A</v>
      </c>
      <c r="AI173" s="70" t="str">
        <f t="shared" ref="AI173:AI212" si="39">IF(LEN(C173)&gt;6,SUBSTITUTE(C173,"　",""),IF(LEN(C173)=6,C173,IF(LEN(C173)=5,CONCATENATE(C173,"　"),IF(LEN(C173)=4,CONCATENATE(SUBSTITUTE(C173,"　","　　"),"　"),CONCATENATE(SUBSTITUTE(C173,"　","　　　"),"　")))))</f>
        <v>　</v>
      </c>
    </row>
    <row r="174" spans="1:35" ht="22.5" customHeight="1" x14ac:dyDescent="0.15">
      <c r="A174" s="95">
        <v>122</v>
      </c>
      <c r="B174" s="12"/>
      <c r="C174" s="12"/>
      <c r="D174" s="12"/>
      <c r="E174" s="10"/>
      <c r="F174" s="12"/>
      <c r="G174" s="192"/>
      <c r="H174" s="193"/>
      <c r="I174" s="185"/>
      <c r="J174" s="186"/>
      <c r="K174" s="186"/>
      <c r="L174" s="186"/>
      <c r="M174" s="187"/>
      <c r="N174" s="13"/>
      <c r="R174" s="4" t="str">
        <f>IF(ISBLANK(B174),"",VLOOKUP(CONCATENATE($AB$5,F174),$R$263:$S$272,2,FALSE)+B174*100)</f>
        <v/>
      </c>
      <c r="S174" s="22" t="str">
        <f t="shared" si="31"/>
        <v/>
      </c>
      <c r="T174" s="3" t="str">
        <f>IF($S174="","",VLOOKUP($S174,'(種目・作業用)'!$A$2:$D$11,2,FALSE))</f>
        <v/>
      </c>
      <c r="U174" s="3" t="str">
        <f>IF($S174="","",VLOOKUP($S174,'(種目・作業用)'!$A$2:$D$11,3,FALSE))</f>
        <v/>
      </c>
      <c r="V174" s="3" t="str">
        <f>IF($S174="","",VLOOKUP($S174,'(種目・作業用)'!$A$2:$D$11,4,FALSE))</f>
        <v/>
      </c>
      <c r="W174" s="142" t="str">
        <f t="shared" si="32"/>
        <v/>
      </c>
      <c r="X174" s="4" t="str">
        <f t="shared" si="22"/>
        <v xml:space="preserve"> </v>
      </c>
      <c r="Y174" s="4" t="str">
        <f t="shared" si="33"/>
        <v/>
      </c>
      <c r="Z174" s="4" t="str">
        <f t="shared" si="34"/>
        <v/>
      </c>
      <c r="AA174" s="4" t="str">
        <f t="shared" si="35"/>
        <v/>
      </c>
      <c r="AB174" s="5" t="str">
        <f t="shared" ref="AB174:AB212" si="40">IF(ISNUMBER(Y174),VLOOKUP(AG174,$AG$262:$AH$309,2,FALSE),"")</f>
        <v/>
      </c>
      <c r="AC174" s="4" t="str">
        <f t="shared" si="36"/>
        <v/>
      </c>
      <c r="AD174" s="4" t="str">
        <f t="shared" si="37"/>
        <v/>
      </c>
      <c r="AE174" s="4"/>
      <c r="AF174" s="4" t="str">
        <f t="shared" si="38"/>
        <v/>
      </c>
      <c r="AG174" s="77" t="e">
        <f>VLOOKUP($AA$5,$B$263:$D$611,2,FALSE)</f>
        <v>#N/A</v>
      </c>
      <c r="AI174" s="70" t="str">
        <f t="shared" si="39"/>
        <v>　</v>
      </c>
    </row>
    <row r="175" spans="1:35" ht="22.5" customHeight="1" x14ac:dyDescent="0.15">
      <c r="A175" s="95">
        <v>123</v>
      </c>
      <c r="B175" s="12"/>
      <c r="C175" s="12"/>
      <c r="D175" s="12"/>
      <c r="E175" s="10"/>
      <c r="F175" s="12"/>
      <c r="G175" s="192"/>
      <c r="H175" s="193"/>
      <c r="I175" s="185"/>
      <c r="J175" s="186"/>
      <c r="K175" s="186"/>
      <c r="L175" s="186"/>
      <c r="M175" s="187"/>
      <c r="N175" s="13"/>
      <c r="R175" s="4" t="str">
        <f>IF(ISBLANK(B175),"",VLOOKUP(CONCATENATE($AB$5,F175),$R$263:$S$272,2,FALSE)+B175*100)</f>
        <v/>
      </c>
      <c r="S175" s="22" t="str">
        <f t="shared" si="31"/>
        <v/>
      </c>
      <c r="T175" s="3" t="str">
        <f>IF($S175="","",VLOOKUP($S175,'(種目・作業用)'!$A$2:$D$11,2,FALSE))</f>
        <v/>
      </c>
      <c r="U175" s="3" t="str">
        <f>IF($S175="","",VLOOKUP($S175,'(種目・作業用)'!$A$2:$D$11,3,FALSE))</f>
        <v/>
      </c>
      <c r="V175" s="3" t="str">
        <f>IF($S175="","",VLOOKUP($S175,'(種目・作業用)'!$A$2:$D$11,4,FALSE))</f>
        <v/>
      </c>
      <c r="W175" s="142" t="str">
        <f t="shared" si="32"/>
        <v/>
      </c>
      <c r="X175" s="4" t="str">
        <f t="shared" si="22"/>
        <v xml:space="preserve"> </v>
      </c>
      <c r="Y175" s="4" t="str">
        <f t="shared" si="33"/>
        <v/>
      </c>
      <c r="Z175" s="4" t="str">
        <f t="shared" si="34"/>
        <v/>
      </c>
      <c r="AA175" s="4" t="str">
        <f t="shared" si="35"/>
        <v/>
      </c>
      <c r="AB175" s="5" t="str">
        <f t="shared" si="40"/>
        <v/>
      </c>
      <c r="AC175" s="4" t="str">
        <f t="shared" si="36"/>
        <v/>
      </c>
      <c r="AD175" s="4" t="str">
        <f t="shared" si="37"/>
        <v/>
      </c>
      <c r="AE175" s="4"/>
      <c r="AF175" s="4" t="str">
        <f t="shared" si="38"/>
        <v/>
      </c>
      <c r="AG175" s="77" t="e">
        <f>VLOOKUP($AA$5,$B$263:$D$611,2,FALSE)</f>
        <v>#N/A</v>
      </c>
      <c r="AI175" s="70" t="str">
        <f t="shared" si="39"/>
        <v>　</v>
      </c>
    </row>
    <row r="176" spans="1:35" ht="22.5" customHeight="1" x14ac:dyDescent="0.15">
      <c r="A176" s="95">
        <v>124</v>
      </c>
      <c r="B176" s="12"/>
      <c r="C176" s="12"/>
      <c r="D176" s="12"/>
      <c r="E176" s="10"/>
      <c r="F176" s="12"/>
      <c r="G176" s="192"/>
      <c r="H176" s="193"/>
      <c r="I176" s="185"/>
      <c r="J176" s="186"/>
      <c r="K176" s="186"/>
      <c r="L176" s="186"/>
      <c r="M176" s="187"/>
      <c r="N176" s="13"/>
      <c r="R176" s="4" t="str">
        <f>IF(ISBLANK(B176),"",VLOOKUP(CONCATENATE($AB$5,F176),$R$263:$S$272,2,FALSE)+B176*100)</f>
        <v/>
      </c>
      <c r="S176" s="22" t="str">
        <f t="shared" si="31"/>
        <v/>
      </c>
      <c r="T176" s="3" t="str">
        <f>IF($S176="","",VLOOKUP($S176,'(種目・作業用)'!$A$2:$D$11,2,FALSE))</f>
        <v/>
      </c>
      <c r="U176" s="3" t="str">
        <f>IF($S176="","",VLOOKUP($S176,'(種目・作業用)'!$A$2:$D$11,3,FALSE))</f>
        <v/>
      </c>
      <c r="V176" s="3" t="str">
        <f>IF($S176="","",VLOOKUP($S176,'(種目・作業用)'!$A$2:$D$11,4,FALSE))</f>
        <v/>
      </c>
      <c r="W176" s="142" t="str">
        <f t="shared" si="32"/>
        <v/>
      </c>
      <c r="X176" s="4" t="str">
        <f t="shared" si="22"/>
        <v xml:space="preserve"> </v>
      </c>
      <c r="Y176" s="4" t="str">
        <f t="shared" si="33"/>
        <v/>
      </c>
      <c r="Z176" s="4" t="str">
        <f t="shared" si="34"/>
        <v/>
      </c>
      <c r="AA176" s="4" t="str">
        <f t="shared" si="35"/>
        <v/>
      </c>
      <c r="AB176" s="5" t="str">
        <f t="shared" si="40"/>
        <v/>
      </c>
      <c r="AC176" s="4" t="str">
        <f t="shared" si="36"/>
        <v/>
      </c>
      <c r="AD176" s="4" t="str">
        <f t="shared" si="37"/>
        <v/>
      </c>
      <c r="AE176" s="4"/>
      <c r="AF176" s="4" t="str">
        <f t="shared" si="38"/>
        <v/>
      </c>
      <c r="AG176" s="77" t="e">
        <f>VLOOKUP($AA$5,$B$263:$D$611,2,FALSE)</f>
        <v>#N/A</v>
      </c>
      <c r="AI176" s="70" t="str">
        <f t="shared" si="39"/>
        <v>　</v>
      </c>
    </row>
    <row r="177" spans="1:35" ht="22.5" customHeight="1" x14ac:dyDescent="0.15">
      <c r="A177" s="95">
        <v>125</v>
      </c>
      <c r="B177" s="12"/>
      <c r="C177" s="12"/>
      <c r="D177" s="12"/>
      <c r="E177" s="10"/>
      <c r="F177" s="12"/>
      <c r="G177" s="192"/>
      <c r="H177" s="193"/>
      <c r="I177" s="185"/>
      <c r="J177" s="186"/>
      <c r="K177" s="186"/>
      <c r="L177" s="186"/>
      <c r="M177" s="187"/>
      <c r="N177" s="13"/>
      <c r="R177" s="4" t="str">
        <f>IF(ISBLANK(B177),"",VLOOKUP(CONCATENATE($AB$5,F177),$R$263:$S$272,2,FALSE)+B177*100)</f>
        <v/>
      </c>
      <c r="S177" s="22" t="str">
        <f t="shared" si="31"/>
        <v/>
      </c>
      <c r="T177" s="3" t="str">
        <f>IF($S177="","",VLOOKUP($S177,'(種目・作業用)'!$A$2:$D$11,2,FALSE))</f>
        <v/>
      </c>
      <c r="U177" s="3" t="str">
        <f>IF($S177="","",VLOOKUP($S177,'(種目・作業用)'!$A$2:$D$11,3,FALSE))</f>
        <v/>
      </c>
      <c r="V177" s="3" t="str">
        <f>IF($S177="","",VLOOKUP($S177,'(種目・作業用)'!$A$2:$D$11,4,FALSE))</f>
        <v/>
      </c>
      <c r="W177" s="142" t="str">
        <f t="shared" si="32"/>
        <v/>
      </c>
      <c r="X177" s="4" t="str">
        <f t="shared" si="22"/>
        <v xml:space="preserve"> </v>
      </c>
      <c r="Y177" s="4" t="str">
        <f t="shared" si="33"/>
        <v/>
      </c>
      <c r="Z177" s="4" t="str">
        <f t="shared" si="34"/>
        <v/>
      </c>
      <c r="AA177" s="4" t="str">
        <f t="shared" si="35"/>
        <v/>
      </c>
      <c r="AB177" s="5" t="str">
        <f t="shared" si="40"/>
        <v/>
      </c>
      <c r="AC177" s="4" t="str">
        <f t="shared" si="36"/>
        <v/>
      </c>
      <c r="AD177" s="4" t="str">
        <f t="shared" si="37"/>
        <v/>
      </c>
      <c r="AE177" s="4"/>
      <c r="AF177" s="4" t="str">
        <f t="shared" si="38"/>
        <v/>
      </c>
      <c r="AG177" s="77" t="e">
        <f>VLOOKUP($AA$5,$B$263:$D$611,2,FALSE)</f>
        <v>#N/A</v>
      </c>
      <c r="AI177" s="70" t="str">
        <f t="shared" si="39"/>
        <v>　</v>
      </c>
    </row>
    <row r="178" spans="1:35" ht="22.5" customHeight="1" x14ac:dyDescent="0.15">
      <c r="A178" s="95">
        <v>126</v>
      </c>
      <c r="B178" s="12"/>
      <c r="C178" s="12"/>
      <c r="D178" s="12"/>
      <c r="E178" s="10"/>
      <c r="F178" s="12"/>
      <c r="G178" s="181"/>
      <c r="H178" s="182"/>
      <c r="I178" s="178"/>
      <c r="J178" s="179"/>
      <c r="K178" s="179"/>
      <c r="L178" s="179"/>
      <c r="M178" s="180"/>
      <c r="N178" s="13"/>
      <c r="R178" s="4"/>
      <c r="S178" s="22"/>
      <c r="T178" s="3"/>
      <c r="U178" s="3"/>
      <c r="V178" s="3"/>
      <c r="W178" s="142"/>
      <c r="X178" s="4"/>
      <c r="Y178" s="4"/>
      <c r="Z178" s="4"/>
      <c r="AA178" s="4"/>
      <c r="AB178" s="5"/>
      <c r="AC178" s="4"/>
      <c r="AD178" s="4"/>
      <c r="AE178" s="4"/>
      <c r="AF178" s="4"/>
      <c r="AG178" s="77"/>
    </row>
    <row r="179" spans="1:35" ht="22.5" customHeight="1" x14ac:dyDescent="0.15">
      <c r="A179" s="95">
        <v>127</v>
      </c>
      <c r="B179" s="12"/>
      <c r="C179" s="12"/>
      <c r="D179" s="12"/>
      <c r="E179" s="10"/>
      <c r="F179" s="12"/>
      <c r="G179" s="181"/>
      <c r="H179" s="182"/>
      <c r="I179" s="178"/>
      <c r="J179" s="179"/>
      <c r="K179" s="179"/>
      <c r="L179" s="179"/>
      <c r="M179" s="180"/>
      <c r="N179" s="13"/>
      <c r="R179" s="4"/>
      <c r="S179" s="22"/>
      <c r="T179" s="3"/>
      <c r="U179" s="3"/>
      <c r="V179" s="3"/>
      <c r="W179" s="142"/>
      <c r="X179" s="4"/>
      <c r="Y179" s="4"/>
      <c r="Z179" s="4"/>
      <c r="AA179" s="4"/>
      <c r="AB179" s="5"/>
      <c r="AC179" s="4"/>
      <c r="AD179" s="4"/>
      <c r="AE179" s="4"/>
      <c r="AF179" s="4"/>
      <c r="AG179" s="77"/>
    </row>
    <row r="180" spans="1:35" ht="22.5" customHeight="1" x14ac:dyDescent="0.15">
      <c r="A180" s="95">
        <v>128</v>
      </c>
      <c r="B180" s="12"/>
      <c r="C180" s="12"/>
      <c r="D180" s="12"/>
      <c r="E180" s="10"/>
      <c r="F180" s="12"/>
      <c r="G180" s="181"/>
      <c r="H180" s="182"/>
      <c r="I180" s="178"/>
      <c r="J180" s="179"/>
      <c r="K180" s="179"/>
      <c r="L180" s="179"/>
      <c r="M180" s="180"/>
      <c r="N180" s="13"/>
      <c r="R180" s="4"/>
      <c r="S180" s="22"/>
      <c r="T180" s="3"/>
      <c r="U180" s="3"/>
      <c r="V180" s="3"/>
      <c r="W180" s="142"/>
      <c r="X180" s="4"/>
      <c r="Y180" s="4"/>
      <c r="Z180" s="4"/>
      <c r="AA180" s="4"/>
      <c r="AB180" s="5"/>
      <c r="AC180" s="4"/>
      <c r="AD180" s="4"/>
      <c r="AE180" s="4"/>
      <c r="AF180" s="4"/>
      <c r="AG180" s="77"/>
    </row>
    <row r="181" spans="1:35" ht="22.5" customHeight="1" x14ac:dyDescent="0.15">
      <c r="A181" s="95">
        <v>129</v>
      </c>
      <c r="B181" s="12"/>
      <c r="C181" s="12"/>
      <c r="D181" s="12"/>
      <c r="E181" s="10"/>
      <c r="F181" s="12"/>
      <c r="G181" s="181"/>
      <c r="H181" s="182"/>
      <c r="I181" s="178"/>
      <c r="J181" s="179"/>
      <c r="K181" s="179"/>
      <c r="L181" s="179"/>
      <c r="M181" s="180"/>
      <c r="N181" s="13"/>
      <c r="R181" s="4"/>
      <c r="S181" s="22"/>
      <c r="T181" s="3"/>
      <c r="U181" s="3"/>
      <c r="V181" s="3"/>
      <c r="W181" s="142"/>
      <c r="X181" s="4"/>
      <c r="Y181" s="4"/>
      <c r="Z181" s="4"/>
      <c r="AA181" s="4"/>
      <c r="AB181" s="5"/>
      <c r="AC181" s="4"/>
      <c r="AD181" s="4"/>
      <c r="AE181" s="4"/>
      <c r="AF181" s="4"/>
      <c r="AG181" s="77"/>
    </row>
    <row r="182" spans="1:35" ht="22.5" customHeight="1" x14ac:dyDescent="0.15">
      <c r="A182" s="95">
        <v>130</v>
      </c>
      <c r="B182" s="12"/>
      <c r="C182" s="12"/>
      <c r="D182" s="12"/>
      <c r="E182" s="10"/>
      <c r="F182" s="12"/>
      <c r="G182" s="181"/>
      <c r="H182" s="182"/>
      <c r="I182" s="178"/>
      <c r="J182" s="179"/>
      <c r="K182" s="179"/>
      <c r="L182" s="179"/>
      <c r="M182" s="180"/>
      <c r="N182" s="13"/>
      <c r="R182" s="4"/>
      <c r="S182" s="22"/>
      <c r="T182" s="3"/>
      <c r="U182" s="3"/>
      <c r="V182" s="3"/>
      <c r="W182" s="142"/>
      <c r="X182" s="4"/>
      <c r="Y182" s="4"/>
      <c r="Z182" s="4"/>
      <c r="AA182" s="4"/>
      <c r="AB182" s="5"/>
      <c r="AC182" s="4"/>
      <c r="AD182" s="4"/>
      <c r="AE182" s="4"/>
      <c r="AF182" s="4"/>
      <c r="AG182" s="77"/>
    </row>
    <row r="183" spans="1:35" ht="22.5" customHeight="1" x14ac:dyDescent="0.15">
      <c r="A183" s="95">
        <v>131</v>
      </c>
      <c r="B183" s="12"/>
      <c r="C183" s="12"/>
      <c r="D183" s="12"/>
      <c r="E183" s="10"/>
      <c r="F183" s="12"/>
      <c r="G183" s="181"/>
      <c r="H183" s="182"/>
      <c r="I183" s="178"/>
      <c r="J183" s="179"/>
      <c r="K183" s="179"/>
      <c r="L183" s="179"/>
      <c r="M183" s="180"/>
      <c r="N183" s="13"/>
      <c r="R183" s="4"/>
      <c r="S183" s="22"/>
      <c r="T183" s="3"/>
      <c r="U183" s="3"/>
      <c r="V183" s="3"/>
      <c r="W183" s="142"/>
      <c r="X183" s="4"/>
      <c r="Y183" s="4"/>
      <c r="Z183" s="4"/>
      <c r="AA183" s="4"/>
      <c r="AB183" s="5"/>
      <c r="AC183" s="4"/>
      <c r="AD183" s="4"/>
      <c r="AE183" s="4"/>
      <c r="AF183" s="4"/>
      <c r="AG183" s="77"/>
    </row>
    <row r="184" spans="1:35" ht="22.5" customHeight="1" x14ac:dyDescent="0.15">
      <c r="A184" s="95">
        <v>132</v>
      </c>
      <c r="B184" s="12"/>
      <c r="C184" s="12"/>
      <c r="D184" s="12"/>
      <c r="E184" s="10"/>
      <c r="F184" s="12"/>
      <c r="G184" s="181"/>
      <c r="H184" s="182"/>
      <c r="I184" s="178"/>
      <c r="J184" s="179"/>
      <c r="K184" s="179"/>
      <c r="L184" s="179"/>
      <c r="M184" s="180"/>
      <c r="N184" s="13"/>
      <c r="R184" s="4"/>
      <c r="S184" s="22"/>
      <c r="T184" s="3"/>
      <c r="U184" s="3"/>
      <c r="V184" s="3"/>
      <c r="W184" s="142"/>
      <c r="X184" s="4"/>
      <c r="Y184" s="4"/>
      <c r="Z184" s="4"/>
      <c r="AA184" s="4"/>
      <c r="AB184" s="5"/>
      <c r="AC184" s="4"/>
      <c r="AD184" s="4"/>
      <c r="AE184" s="4"/>
      <c r="AF184" s="4"/>
      <c r="AG184" s="77"/>
    </row>
    <row r="185" spans="1:35" ht="22.5" customHeight="1" x14ac:dyDescent="0.15">
      <c r="A185" s="95">
        <v>133</v>
      </c>
      <c r="B185" s="12"/>
      <c r="C185" s="12"/>
      <c r="D185" s="12"/>
      <c r="E185" s="10"/>
      <c r="F185" s="12"/>
      <c r="G185" s="181"/>
      <c r="H185" s="182"/>
      <c r="I185" s="178"/>
      <c r="J185" s="179"/>
      <c r="K185" s="179"/>
      <c r="L185" s="179"/>
      <c r="M185" s="180"/>
      <c r="N185" s="13"/>
      <c r="R185" s="4"/>
      <c r="S185" s="22"/>
      <c r="T185" s="3"/>
      <c r="U185" s="3"/>
      <c r="V185" s="3"/>
      <c r="W185" s="142"/>
      <c r="X185" s="4"/>
      <c r="Y185" s="4"/>
      <c r="Z185" s="4"/>
      <c r="AA185" s="4"/>
      <c r="AB185" s="5"/>
      <c r="AC185" s="4"/>
      <c r="AD185" s="4"/>
      <c r="AE185" s="4"/>
      <c r="AF185" s="4"/>
      <c r="AG185" s="77"/>
    </row>
    <row r="186" spans="1:35" ht="22.5" customHeight="1" x14ac:dyDescent="0.15">
      <c r="A186" s="95">
        <v>134</v>
      </c>
      <c r="B186" s="12"/>
      <c r="C186" s="12"/>
      <c r="D186" s="12"/>
      <c r="E186" s="10"/>
      <c r="F186" s="12"/>
      <c r="G186" s="181"/>
      <c r="H186" s="182"/>
      <c r="I186" s="178"/>
      <c r="J186" s="179"/>
      <c r="K186" s="179"/>
      <c r="L186" s="179"/>
      <c r="M186" s="180"/>
      <c r="N186" s="13"/>
      <c r="R186" s="4"/>
      <c r="S186" s="22"/>
      <c r="T186" s="3"/>
      <c r="U186" s="3"/>
      <c r="V186" s="3"/>
      <c r="W186" s="142"/>
      <c r="X186" s="4"/>
      <c r="Y186" s="4"/>
      <c r="Z186" s="4"/>
      <c r="AA186" s="4"/>
      <c r="AB186" s="5"/>
      <c r="AC186" s="4"/>
      <c r="AD186" s="4"/>
      <c r="AE186" s="4"/>
      <c r="AF186" s="4"/>
      <c r="AG186" s="77"/>
    </row>
    <row r="187" spans="1:35" ht="22.5" customHeight="1" x14ac:dyDescent="0.15">
      <c r="A187" s="95">
        <v>135</v>
      </c>
      <c r="B187" s="12"/>
      <c r="C187" s="12"/>
      <c r="D187" s="12"/>
      <c r="E187" s="10"/>
      <c r="F187" s="12"/>
      <c r="G187" s="181"/>
      <c r="H187" s="182"/>
      <c r="I187" s="178"/>
      <c r="J187" s="179"/>
      <c r="K187" s="179"/>
      <c r="L187" s="179"/>
      <c r="M187" s="180"/>
      <c r="N187" s="13"/>
      <c r="R187" s="4"/>
      <c r="S187" s="22"/>
      <c r="T187" s="3"/>
      <c r="U187" s="3"/>
      <c r="V187" s="3"/>
      <c r="W187" s="142"/>
      <c r="X187" s="4"/>
      <c r="Y187" s="4"/>
      <c r="Z187" s="4"/>
      <c r="AA187" s="4"/>
      <c r="AB187" s="5"/>
      <c r="AC187" s="4"/>
      <c r="AD187" s="4"/>
      <c r="AE187" s="4"/>
      <c r="AF187" s="4"/>
      <c r="AG187" s="77"/>
    </row>
    <row r="188" spans="1:35" ht="22.5" customHeight="1" x14ac:dyDescent="0.15">
      <c r="A188" s="95">
        <v>136</v>
      </c>
      <c r="B188" s="12"/>
      <c r="C188" s="12"/>
      <c r="D188" s="12"/>
      <c r="E188" s="10"/>
      <c r="F188" s="12"/>
      <c r="G188" s="181"/>
      <c r="H188" s="182"/>
      <c r="I188" s="178"/>
      <c r="J188" s="179"/>
      <c r="K188" s="179"/>
      <c r="L188" s="179"/>
      <c r="M188" s="180"/>
      <c r="N188" s="13"/>
      <c r="R188" s="4"/>
      <c r="S188" s="22"/>
      <c r="T188" s="3"/>
      <c r="U188" s="3"/>
      <c r="V188" s="3"/>
      <c r="W188" s="142"/>
      <c r="X188" s="4"/>
      <c r="Y188" s="4"/>
      <c r="Z188" s="4"/>
      <c r="AA188" s="4"/>
      <c r="AB188" s="5"/>
      <c r="AC188" s="4"/>
      <c r="AD188" s="4"/>
      <c r="AE188" s="4"/>
      <c r="AF188" s="4"/>
      <c r="AG188" s="77"/>
    </row>
    <row r="189" spans="1:35" ht="22.5" customHeight="1" x14ac:dyDescent="0.15">
      <c r="A189" s="95">
        <v>137</v>
      </c>
      <c r="B189" s="12"/>
      <c r="C189" s="12"/>
      <c r="D189" s="12"/>
      <c r="E189" s="10"/>
      <c r="F189" s="12"/>
      <c r="G189" s="181"/>
      <c r="H189" s="182"/>
      <c r="I189" s="178"/>
      <c r="J189" s="179"/>
      <c r="K189" s="179"/>
      <c r="L189" s="179"/>
      <c r="M189" s="180"/>
      <c r="N189" s="13"/>
      <c r="R189" s="4"/>
      <c r="S189" s="22"/>
      <c r="T189" s="3"/>
      <c r="U189" s="3"/>
      <c r="V189" s="3"/>
      <c r="W189" s="142"/>
      <c r="X189" s="4"/>
      <c r="Y189" s="4"/>
      <c r="Z189" s="4"/>
      <c r="AA189" s="4"/>
      <c r="AB189" s="5"/>
      <c r="AC189" s="4"/>
      <c r="AD189" s="4"/>
      <c r="AE189" s="4"/>
      <c r="AF189" s="4"/>
      <c r="AG189" s="77"/>
    </row>
    <row r="190" spans="1:35" ht="22.5" customHeight="1" x14ac:dyDescent="0.15">
      <c r="A190" s="95">
        <v>138</v>
      </c>
      <c r="B190" s="12"/>
      <c r="C190" s="12"/>
      <c r="D190" s="12"/>
      <c r="E190" s="10"/>
      <c r="F190" s="12"/>
      <c r="G190" s="181"/>
      <c r="H190" s="182"/>
      <c r="I190" s="178"/>
      <c r="J190" s="179"/>
      <c r="K190" s="179"/>
      <c r="L190" s="179"/>
      <c r="M190" s="180"/>
      <c r="N190" s="13"/>
      <c r="R190" s="4"/>
      <c r="S190" s="22"/>
      <c r="T190" s="3"/>
      <c r="U190" s="3"/>
      <c r="V190" s="3"/>
      <c r="W190" s="142"/>
      <c r="X190" s="4"/>
      <c r="Y190" s="4"/>
      <c r="Z190" s="4"/>
      <c r="AA190" s="4"/>
      <c r="AB190" s="5"/>
      <c r="AC190" s="4"/>
      <c r="AD190" s="4"/>
      <c r="AE190" s="4"/>
      <c r="AF190" s="4"/>
      <c r="AG190" s="77"/>
    </row>
    <row r="191" spans="1:35" ht="22.5" customHeight="1" x14ac:dyDescent="0.15">
      <c r="A191" s="95">
        <v>139</v>
      </c>
      <c r="B191" s="12"/>
      <c r="C191" s="12"/>
      <c r="D191" s="12"/>
      <c r="E191" s="10"/>
      <c r="F191" s="12"/>
      <c r="G191" s="181"/>
      <c r="H191" s="182"/>
      <c r="I191" s="178"/>
      <c r="J191" s="179"/>
      <c r="K191" s="179"/>
      <c r="L191" s="179"/>
      <c r="M191" s="180"/>
      <c r="N191" s="13"/>
      <c r="R191" s="4"/>
      <c r="S191" s="22"/>
      <c r="T191" s="3"/>
      <c r="U191" s="3"/>
      <c r="V191" s="3"/>
      <c r="W191" s="142"/>
      <c r="X191" s="4"/>
      <c r="Y191" s="4"/>
      <c r="Z191" s="4"/>
      <c r="AA191" s="4"/>
      <c r="AB191" s="5"/>
      <c r="AC191" s="4"/>
      <c r="AD191" s="4"/>
      <c r="AE191" s="4"/>
      <c r="AF191" s="4"/>
      <c r="AG191" s="77"/>
    </row>
    <row r="192" spans="1:35" ht="22.5" customHeight="1" x14ac:dyDescent="0.15">
      <c r="A192" s="95">
        <v>140</v>
      </c>
      <c r="B192" s="12"/>
      <c r="C192" s="12"/>
      <c r="D192" s="12"/>
      <c r="E192" s="10"/>
      <c r="F192" s="12"/>
      <c r="G192" s="181"/>
      <c r="H192" s="182"/>
      <c r="I192" s="178"/>
      <c r="J192" s="179"/>
      <c r="K192" s="179"/>
      <c r="L192" s="179"/>
      <c r="M192" s="180"/>
      <c r="N192" s="13"/>
      <c r="R192" s="4"/>
      <c r="S192" s="22"/>
      <c r="T192" s="3"/>
      <c r="U192" s="3"/>
      <c r="V192" s="3"/>
      <c r="W192" s="142"/>
      <c r="X192" s="4"/>
      <c r="Y192" s="4"/>
      <c r="Z192" s="4"/>
      <c r="AA192" s="4"/>
      <c r="AB192" s="5"/>
      <c r="AC192" s="4"/>
      <c r="AD192" s="4"/>
      <c r="AE192" s="4"/>
      <c r="AF192" s="4"/>
      <c r="AG192" s="77"/>
    </row>
    <row r="193" spans="1:35" ht="22.5" customHeight="1" x14ac:dyDescent="0.15">
      <c r="A193" s="95">
        <v>141</v>
      </c>
      <c r="B193" s="12"/>
      <c r="C193" s="12"/>
      <c r="D193" s="12"/>
      <c r="E193" s="10"/>
      <c r="F193" s="12"/>
      <c r="G193" s="192"/>
      <c r="H193" s="193"/>
      <c r="I193" s="185"/>
      <c r="J193" s="186"/>
      <c r="K193" s="186"/>
      <c r="L193" s="186"/>
      <c r="M193" s="187"/>
      <c r="N193" s="13"/>
      <c r="R193" s="4" t="str">
        <f>IF(ISBLANK(B193),"",VLOOKUP(CONCATENATE($AB$5,F193),$R$263:$S$272,2,FALSE)+B193*100)</f>
        <v/>
      </c>
      <c r="S193" s="22" t="str">
        <f t="shared" si="31"/>
        <v/>
      </c>
      <c r="T193" s="3" t="str">
        <f>IF($S193="","",VLOOKUP($S193,'(種目・作業用)'!$A$2:$D$11,2,FALSE))</f>
        <v/>
      </c>
      <c r="U193" s="3" t="str">
        <f>IF($S193="","",VLOOKUP($S193,'(種目・作業用)'!$A$2:$D$11,3,FALSE))</f>
        <v/>
      </c>
      <c r="V193" s="3" t="str">
        <f>IF($S193="","",VLOOKUP($S193,'(種目・作業用)'!$A$2:$D$11,4,FALSE))</f>
        <v/>
      </c>
      <c r="W193" s="142" t="str">
        <f t="shared" si="32"/>
        <v/>
      </c>
      <c r="X193" s="4" t="str">
        <f t="shared" si="22"/>
        <v xml:space="preserve"> </v>
      </c>
      <c r="Y193" s="4" t="str">
        <f t="shared" si="33"/>
        <v/>
      </c>
      <c r="Z193" s="4" t="str">
        <f t="shared" si="34"/>
        <v/>
      </c>
      <c r="AA193" s="4" t="str">
        <f t="shared" si="35"/>
        <v/>
      </c>
      <c r="AB193" s="5" t="str">
        <f t="shared" si="40"/>
        <v/>
      </c>
      <c r="AC193" s="4" t="str">
        <f t="shared" si="36"/>
        <v/>
      </c>
      <c r="AD193" s="4" t="str">
        <f t="shared" si="37"/>
        <v/>
      </c>
      <c r="AE193" s="4"/>
      <c r="AF193" s="4" t="str">
        <f t="shared" si="38"/>
        <v/>
      </c>
      <c r="AG193" s="77" t="e">
        <f>VLOOKUP($AA$5,$B$263:$D$611,2,FALSE)</f>
        <v>#N/A</v>
      </c>
      <c r="AI193" s="70" t="str">
        <f t="shared" si="39"/>
        <v>　</v>
      </c>
    </row>
    <row r="194" spans="1:35" ht="22.5" customHeight="1" x14ac:dyDescent="0.15">
      <c r="A194" s="95">
        <v>142</v>
      </c>
      <c r="B194" s="12"/>
      <c r="C194" s="12"/>
      <c r="D194" s="12"/>
      <c r="E194" s="10"/>
      <c r="F194" s="12"/>
      <c r="G194" s="192"/>
      <c r="H194" s="193"/>
      <c r="I194" s="185"/>
      <c r="J194" s="186"/>
      <c r="K194" s="186"/>
      <c r="L194" s="186"/>
      <c r="M194" s="187"/>
      <c r="N194" s="13"/>
      <c r="R194" s="4" t="str">
        <f>IF(ISBLANK(B194),"",VLOOKUP(CONCATENATE($AB$5,F194),$R$263:$S$272,2,FALSE)+B194*100)</f>
        <v/>
      </c>
      <c r="S194" s="22" t="str">
        <f t="shared" si="31"/>
        <v/>
      </c>
      <c r="T194" s="3" t="str">
        <f>IF($S194="","",VLOOKUP($S194,'(種目・作業用)'!$A$2:$D$11,2,FALSE))</f>
        <v/>
      </c>
      <c r="U194" s="3" t="str">
        <f>IF($S194="","",VLOOKUP($S194,'(種目・作業用)'!$A$2:$D$11,3,FALSE))</f>
        <v/>
      </c>
      <c r="V194" s="3" t="str">
        <f>IF($S194="","",VLOOKUP($S194,'(種目・作業用)'!$A$2:$D$11,4,FALSE))</f>
        <v/>
      </c>
      <c r="W194" s="142" t="str">
        <f t="shared" si="32"/>
        <v/>
      </c>
      <c r="X194" s="4" t="str">
        <f t="shared" si="22"/>
        <v xml:space="preserve"> </v>
      </c>
      <c r="Y194" s="4" t="str">
        <f t="shared" si="33"/>
        <v/>
      </c>
      <c r="Z194" s="4" t="str">
        <f t="shared" si="34"/>
        <v/>
      </c>
      <c r="AA194" s="4" t="str">
        <f t="shared" si="35"/>
        <v/>
      </c>
      <c r="AB194" s="5" t="str">
        <f t="shared" si="40"/>
        <v/>
      </c>
      <c r="AC194" s="4" t="str">
        <f t="shared" si="36"/>
        <v/>
      </c>
      <c r="AD194" s="4" t="str">
        <f t="shared" si="37"/>
        <v/>
      </c>
      <c r="AE194" s="4"/>
      <c r="AF194" s="4" t="str">
        <f t="shared" si="38"/>
        <v/>
      </c>
      <c r="AG194" s="77" t="e">
        <f>VLOOKUP($AA$5,$B$263:$D$611,2,FALSE)</f>
        <v>#N/A</v>
      </c>
      <c r="AI194" s="70" t="str">
        <f t="shared" si="39"/>
        <v>　</v>
      </c>
    </row>
    <row r="195" spans="1:35" ht="22.5" customHeight="1" x14ac:dyDescent="0.15">
      <c r="A195" s="95">
        <v>143</v>
      </c>
      <c r="B195" s="12"/>
      <c r="C195" s="12"/>
      <c r="D195" s="12"/>
      <c r="E195" s="10"/>
      <c r="F195" s="12"/>
      <c r="G195" s="192"/>
      <c r="H195" s="193"/>
      <c r="I195" s="185"/>
      <c r="J195" s="186"/>
      <c r="K195" s="186"/>
      <c r="L195" s="186"/>
      <c r="M195" s="187"/>
      <c r="N195" s="13"/>
      <c r="R195" s="4" t="str">
        <f>IF(ISBLANK(B195),"",VLOOKUP(CONCATENATE($AB$5,F195),$R$263:$S$272,2,FALSE)+B195*100)</f>
        <v/>
      </c>
      <c r="S195" s="22" t="str">
        <f t="shared" si="31"/>
        <v/>
      </c>
      <c r="T195" s="3" t="str">
        <f>IF($S195="","",VLOOKUP($S195,'(種目・作業用)'!$A$2:$D$11,2,FALSE))</f>
        <v/>
      </c>
      <c r="U195" s="3" t="str">
        <f>IF($S195="","",VLOOKUP($S195,'(種目・作業用)'!$A$2:$D$11,3,FALSE))</f>
        <v/>
      </c>
      <c r="V195" s="3" t="str">
        <f>IF($S195="","",VLOOKUP($S195,'(種目・作業用)'!$A$2:$D$11,4,FALSE))</f>
        <v/>
      </c>
      <c r="W195" s="142" t="str">
        <f t="shared" si="32"/>
        <v/>
      </c>
      <c r="X195" s="4" t="str">
        <f t="shared" si="22"/>
        <v xml:space="preserve"> </v>
      </c>
      <c r="Y195" s="4" t="str">
        <f t="shared" si="33"/>
        <v/>
      </c>
      <c r="Z195" s="4" t="str">
        <f t="shared" si="34"/>
        <v/>
      </c>
      <c r="AA195" s="4" t="str">
        <f t="shared" si="35"/>
        <v/>
      </c>
      <c r="AB195" s="5" t="str">
        <f t="shared" si="40"/>
        <v/>
      </c>
      <c r="AC195" s="4" t="str">
        <f t="shared" si="36"/>
        <v/>
      </c>
      <c r="AD195" s="4" t="str">
        <f t="shared" si="37"/>
        <v/>
      </c>
      <c r="AE195" s="4"/>
      <c r="AF195" s="4" t="str">
        <f t="shared" si="38"/>
        <v/>
      </c>
      <c r="AG195" s="77" t="e">
        <f>VLOOKUP($AA$5,$B$263:$D$611,2,FALSE)</f>
        <v>#N/A</v>
      </c>
      <c r="AI195" s="70" t="str">
        <f t="shared" si="39"/>
        <v>　</v>
      </c>
    </row>
    <row r="196" spans="1:35" ht="22.5" customHeight="1" x14ac:dyDescent="0.15">
      <c r="A196" s="95">
        <v>144</v>
      </c>
      <c r="B196" s="12"/>
      <c r="C196" s="12"/>
      <c r="D196" s="12"/>
      <c r="E196" s="10"/>
      <c r="F196" s="12"/>
      <c r="G196" s="192"/>
      <c r="H196" s="193"/>
      <c r="I196" s="185"/>
      <c r="J196" s="186"/>
      <c r="K196" s="186"/>
      <c r="L196" s="186"/>
      <c r="M196" s="187"/>
      <c r="N196" s="13"/>
      <c r="R196" s="4" t="str">
        <f>IF(ISBLANK(B196),"",VLOOKUP(CONCATENATE($AB$5,F196),$R$263:$S$272,2,FALSE)+B196*100)</f>
        <v/>
      </c>
      <c r="S196" s="22" t="str">
        <f t="shared" si="31"/>
        <v/>
      </c>
      <c r="T196" s="3" t="str">
        <f>IF($S196="","",VLOOKUP($S196,'(種目・作業用)'!$A$2:$D$11,2,FALSE))</f>
        <v/>
      </c>
      <c r="U196" s="3" t="str">
        <f>IF($S196="","",VLOOKUP($S196,'(種目・作業用)'!$A$2:$D$11,3,FALSE))</f>
        <v/>
      </c>
      <c r="V196" s="3" t="str">
        <f>IF($S196="","",VLOOKUP($S196,'(種目・作業用)'!$A$2:$D$11,4,FALSE))</f>
        <v/>
      </c>
      <c r="W196" s="142" t="str">
        <f t="shared" si="32"/>
        <v/>
      </c>
      <c r="X196" s="4" t="str">
        <f t="shared" si="22"/>
        <v xml:space="preserve"> </v>
      </c>
      <c r="Y196" s="4" t="str">
        <f t="shared" si="33"/>
        <v/>
      </c>
      <c r="Z196" s="4" t="str">
        <f t="shared" si="34"/>
        <v/>
      </c>
      <c r="AA196" s="4" t="str">
        <f t="shared" si="35"/>
        <v/>
      </c>
      <c r="AB196" s="5" t="str">
        <f t="shared" si="40"/>
        <v/>
      </c>
      <c r="AC196" s="4" t="str">
        <f t="shared" si="36"/>
        <v/>
      </c>
      <c r="AD196" s="4" t="str">
        <f t="shared" si="37"/>
        <v/>
      </c>
      <c r="AE196" s="4"/>
      <c r="AF196" s="4" t="str">
        <f t="shared" si="38"/>
        <v/>
      </c>
      <c r="AG196" s="77" t="e">
        <f>VLOOKUP($AA$5,$B$263:$D$611,2,FALSE)</f>
        <v>#N/A</v>
      </c>
      <c r="AI196" s="70" t="str">
        <f t="shared" si="39"/>
        <v>　</v>
      </c>
    </row>
    <row r="197" spans="1:35" ht="22.5" customHeight="1" x14ac:dyDescent="0.15">
      <c r="A197" s="95">
        <v>145</v>
      </c>
      <c r="B197" s="12"/>
      <c r="C197" s="12"/>
      <c r="D197" s="12"/>
      <c r="E197" s="10"/>
      <c r="F197" s="12"/>
      <c r="G197" s="192"/>
      <c r="H197" s="193"/>
      <c r="I197" s="185"/>
      <c r="J197" s="186"/>
      <c r="K197" s="186"/>
      <c r="L197" s="186"/>
      <c r="M197" s="187"/>
      <c r="N197" s="13"/>
      <c r="R197" s="4" t="str">
        <f>IF(ISBLANK(B197),"",VLOOKUP(CONCATENATE($AB$5,F197),$R$263:$S$272,2,FALSE)+B197*100)</f>
        <v/>
      </c>
      <c r="S197" s="22" t="str">
        <f t="shared" si="31"/>
        <v/>
      </c>
      <c r="T197" s="3" t="str">
        <f>IF($S197="","",VLOOKUP($S197,'(種目・作業用)'!$A$2:$D$11,2,FALSE))</f>
        <v/>
      </c>
      <c r="U197" s="3" t="str">
        <f>IF($S197="","",VLOOKUP($S197,'(種目・作業用)'!$A$2:$D$11,3,FALSE))</f>
        <v/>
      </c>
      <c r="V197" s="3" t="str">
        <f>IF($S197="","",VLOOKUP($S197,'(種目・作業用)'!$A$2:$D$11,4,FALSE))</f>
        <v/>
      </c>
      <c r="W197" s="142" t="str">
        <f t="shared" si="32"/>
        <v/>
      </c>
      <c r="X197" s="4" t="str">
        <f t="shared" ref="X197:X212" si="41">IF(W197="000",V197,CONCATENATE(V197," ",W197))</f>
        <v xml:space="preserve"> </v>
      </c>
      <c r="Y197" s="4" t="str">
        <f t="shared" si="33"/>
        <v/>
      </c>
      <c r="Z197" s="4" t="str">
        <f t="shared" si="34"/>
        <v/>
      </c>
      <c r="AA197" s="4" t="str">
        <f t="shared" si="35"/>
        <v/>
      </c>
      <c r="AB197" s="5" t="str">
        <f t="shared" si="40"/>
        <v/>
      </c>
      <c r="AC197" s="4" t="str">
        <f t="shared" si="36"/>
        <v/>
      </c>
      <c r="AD197" s="4" t="str">
        <f t="shared" ref="AD197:AD212" si="42">IF(ISBLANK(F197),"",IF(F197="男",1,2))</f>
        <v/>
      </c>
      <c r="AE197" s="4"/>
      <c r="AF197" s="4" t="str">
        <f t="shared" si="38"/>
        <v/>
      </c>
      <c r="AG197" s="77" t="e">
        <f>VLOOKUP($AA$5,$B$263:$D$611,2,FALSE)</f>
        <v>#N/A</v>
      </c>
      <c r="AI197" s="70" t="str">
        <f t="shared" si="39"/>
        <v>　</v>
      </c>
    </row>
    <row r="198" spans="1:35" ht="22.5" customHeight="1" x14ac:dyDescent="0.15">
      <c r="A198" s="95">
        <v>146</v>
      </c>
      <c r="B198" s="12"/>
      <c r="C198" s="12"/>
      <c r="D198" s="12"/>
      <c r="E198" s="10"/>
      <c r="F198" s="12"/>
      <c r="G198" s="192"/>
      <c r="H198" s="193"/>
      <c r="I198" s="185"/>
      <c r="J198" s="186"/>
      <c r="K198" s="186"/>
      <c r="L198" s="186"/>
      <c r="M198" s="187"/>
      <c r="N198" s="13"/>
      <c r="R198" s="4" t="str">
        <f>IF(ISBLANK(B198),"",VLOOKUP(CONCATENATE($AB$5,F198),$R$263:$S$272,2,FALSE)+B198*100)</f>
        <v/>
      </c>
      <c r="S198" s="22" t="str">
        <f t="shared" si="31"/>
        <v/>
      </c>
      <c r="T198" s="3" t="str">
        <f>IF($S198="","",VLOOKUP($S198,'(種目・作業用)'!$A$2:$D$11,2,FALSE))</f>
        <v/>
      </c>
      <c r="U198" s="3" t="str">
        <f>IF($S198="","",VLOOKUP($S198,'(種目・作業用)'!$A$2:$D$11,3,FALSE))</f>
        <v/>
      </c>
      <c r="V198" s="3" t="str">
        <f>IF($S198="","",VLOOKUP($S198,'(種目・作業用)'!$A$2:$D$11,4,FALSE))</f>
        <v/>
      </c>
      <c r="W198" s="142" t="str">
        <f t="shared" si="32"/>
        <v/>
      </c>
      <c r="X198" s="4" t="str">
        <f t="shared" si="41"/>
        <v xml:space="preserve"> </v>
      </c>
      <c r="Y198" s="4" t="str">
        <f t="shared" si="33"/>
        <v/>
      </c>
      <c r="Z198" s="4" t="str">
        <f t="shared" si="34"/>
        <v/>
      </c>
      <c r="AA198" s="4" t="str">
        <f t="shared" si="35"/>
        <v/>
      </c>
      <c r="AB198" s="5" t="str">
        <f t="shared" si="40"/>
        <v/>
      </c>
      <c r="AC198" s="4" t="str">
        <f t="shared" si="36"/>
        <v/>
      </c>
      <c r="AD198" s="4" t="str">
        <f t="shared" si="42"/>
        <v/>
      </c>
      <c r="AE198" s="4"/>
      <c r="AF198" s="4" t="str">
        <f t="shared" si="38"/>
        <v/>
      </c>
      <c r="AG198" s="77" t="e">
        <f>VLOOKUP($AA$5,$B$263:$D$611,2,FALSE)</f>
        <v>#N/A</v>
      </c>
      <c r="AI198" s="70" t="str">
        <f t="shared" si="39"/>
        <v>　</v>
      </c>
    </row>
    <row r="199" spans="1:35" ht="22.5" customHeight="1" x14ac:dyDescent="0.15">
      <c r="A199" s="95">
        <v>147</v>
      </c>
      <c r="B199" s="12"/>
      <c r="C199" s="12"/>
      <c r="D199" s="12"/>
      <c r="E199" s="10"/>
      <c r="F199" s="12"/>
      <c r="G199" s="192"/>
      <c r="H199" s="193"/>
      <c r="I199" s="185"/>
      <c r="J199" s="186"/>
      <c r="K199" s="186"/>
      <c r="L199" s="186"/>
      <c r="M199" s="187"/>
      <c r="N199" s="13"/>
      <c r="R199" s="4" t="str">
        <f>IF(ISBLANK(B199),"",VLOOKUP(CONCATENATE($AB$5,F199),$R$263:$S$272,2,FALSE)+B199*100)</f>
        <v/>
      </c>
      <c r="S199" s="22" t="str">
        <f t="shared" si="31"/>
        <v/>
      </c>
      <c r="T199" s="3" t="str">
        <f>IF($S199="","",VLOOKUP($S199,'(種目・作業用)'!$A$2:$D$11,2,FALSE))</f>
        <v/>
      </c>
      <c r="U199" s="3" t="str">
        <f>IF($S199="","",VLOOKUP($S199,'(種目・作業用)'!$A$2:$D$11,3,FALSE))</f>
        <v/>
      </c>
      <c r="V199" s="3" t="str">
        <f>IF($S199="","",VLOOKUP($S199,'(種目・作業用)'!$A$2:$D$11,4,FALSE))</f>
        <v/>
      </c>
      <c r="W199" s="142" t="str">
        <f t="shared" si="32"/>
        <v/>
      </c>
      <c r="X199" s="4" t="str">
        <f t="shared" si="41"/>
        <v xml:space="preserve"> </v>
      </c>
      <c r="Y199" s="4" t="str">
        <f t="shared" si="33"/>
        <v/>
      </c>
      <c r="Z199" s="4" t="str">
        <f t="shared" si="34"/>
        <v/>
      </c>
      <c r="AA199" s="4" t="str">
        <f t="shared" si="35"/>
        <v/>
      </c>
      <c r="AB199" s="5" t="str">
        <f t="shared" si="40"/>
        <v/>
      </c>
      <c r="AC199" s="4" t="str">
        <f t="shared" si="36"/>
        <v/>
      </c>
      <c r="AD199" s="4" t="str">
        <f t="shared" si="42"/>
        <v/>
      </c>
      <c r="AE199" s="4"/>
      <c r="AF199" s="4" t="str">
        <f t="shared" si="38"/>
        <v/>
      </c>
      <c r="AG199" s="77" t="e">
        <f>VLOOKUP($AA$5,$B$263:$D$611,2,FALSE)</f>
        <v>#N/A</v>
      </c>
      <c r="AI199" s="70" t="str">
        <f t="shared" si="39"/>
        <v>　</v>
      </c>
    </row>
    <row r="200" spans="1:35" ht="22.5" customHeight="1" x14ac:dyDescent="0.15">
      <c r="A200" s="95">
        <v>148</v>
      </c>
      <c r="B200" s="12"/>
      <c r="C200" s="12"/>
      <c r="D200" s="12"/>
      <c r="E200" s="10"/>
      <c r="F200" s="12"/>
      <c r="G200" s="192"/>
      <c r="H200" s="193"/>
      <c r="I200" s="185"/>
      <c r="J200" s="186"/>
      <c r="K200" s="186"/>
      <c r="L200" s="186"/>
      <c r="M200" s="187"/>
      <c r="N200" s="13"/>
      <c r="R200" s="4" t="str">
        <f>IF(ISBLANK(B200),"",VLOOKUP(CONCATENATE($AB$5,F200),$R$263:$S$272,2,FALSE)+B200*100)</f>
        <v/>
      </c>
      <c r="S200" s="22" t="str">
        <f t="shared" si="31"/>
        <v/>
      </c>
      <c r="T200" s="3" t="str">
        <f>IF($S200="","",VLOOKUP($S200,'(種目・作業用)'!$A$2:$D$11,2,FALSE))</f>
        <v/>
      </c>
      <c r="U200" s="3" t="str">
        <f>IF($S200="","",VLOOKUP($S200,'(種目・作業用)'!$A$2:$D$11,3,FALSE))</f>
        <v/>
      </c>
      <c r="V200" s="3" t="str">
        <f>IF($S200="","",VLOOKUP($S200,'(種目・作業用)'!$A$2:$D$11,4,FALSE))</f>
        <v/>
      </c>
      <c r="W200" s="142" t="str">
        <f t="shared" si="32"/>
        <v/>
      </c>
      <c r="X200" s="4" t="str">
        <f t="shared" si="41"/>
        <v xml:space="preserve"> </v>
      </c>
      <c r="Y200" s="4" t="str">
        <f t="shared" si="33"/>
        <v/>
      </c>
      <c r="Z200" s="4" t="str">
        <f t="shared" si="34"/>
        <v/>
      </c>
      <c r="AA200" s="4" t="str">
        <f t="shared" si="35"/>
        <v/>
      </c>
      <c r="AB200" s="5" t="str">
        <f t="shared" si="40"/>
        <v/>
      </c>
      <c r="AC200" s="4" t="str">
        <f t="shared" si="36"/>
        <v/>
      </c>
      <c r="AD200" s="4" t="str">
        <f t="shared" si="42"/>
        <v/>
      </c>
      <c r="AE200" s="4"/>
      <c r="AF200" s="4" t="str">
        <f t="shared" si="38"/>
        <v/>
      </c>
      <c r="AG200" s="77" t="e">
        <f>VLOOKUP($AA$5,$B$263:$D$611,2,FALSE)</f>
        <v>#N/A</v>
      </c>
      <c r="AI200" s="70" t="str">
        <f t="shared" si="39"/>
        <v>　</v>
      </c>
    </row>
    <row r="201" spans="1:35" ht="22.5" customHeight="1" x14ac:dyDescent="0.15">
      <c r="A201" s="95">
        <v>149</v>
      </c>
      <c r="B201" s="12"/>
      <c r="C201" s="12"/>
      <c r="D201" s="12"/>
      <c r="E201" s="10"/>
      <c r="F201" s="12"/>
      <c r="G201" s="192"/>
      <c r="H201" s="193"/>
      <c r="I201" s="185"/>
      <c r="J201" s="186"/>
      <c r="K201" s="186"/>
      <c r="L201" s="186"/>
      <c r="M201" s="187"/>
      <c r="N201" s="13"/>
      <c r="R201" s="4" t="str">
        <f>IF(ISBLANK(B201),"",VLOOKUP(CONCATENATE($AB$5,F201),$R$263:$S$272,2,FALSE)+B201*100)</f>
        <v/>
      </c>
      <c r="S201" s="22" t="str">
        <f t="shared" si="31"/>
        <v/>
      </c>
      <c r="T201" s="3" t="str">
        <f>IF($S201="","",VLOOKUP($S201,'(種目・作業用)'!$A$2:$D$11,2,FALSE))</f>
        <v/>
      </c>
      <c r="U201" s="3" t="str">
        <f>IF($S201="","",VLOOKUP($S201,'(種目・作業用)'!$A$2:$D$11,3,FALSE))</f>
        <v/>
      </c>
      <c r="V201" s="3" t="str">
        <f>IF($S201="","",VLOOKUP($S201,'(種目・作業用)'!$A$2:$D$11,4,FALSE))</f>
        <v/>
      </c>
      <c r="W201" s="142" t="str">
        <f t="shared" si="32"/>
        <v/>
      </c>
      <c r="X201" s="4" t="str">
        <f t="shared" si="41"/>
        <v xml:space="preserve"> </v>
      </c>
      <c r="Y201" s="4" t="str">
        <f t="shared" si="33"/>
        <v/>
      </c>
      <c r="Z201" s="4" t="str">
        <f t="shared" si="34"/>
        <v/>
      </c>
      <c r="AA201" s="4" t="str">
        <f t="shared" si="35"/>
        <v/>
      </c>
      <c r="AB201" s="5" t="str">
        <f t="shared" si="40"/>
        <v/>
      </c>
      <c r="AC201" s="4" t="str">
        <f t="shared" si="36"/>
        <v/>
      </c>
      <c r="AD201" s="4" t="str">
        <f t="shared" si="42"/>
        <v/>
      </c>
      <c r="AE201" s="4"/>
      <c r="AF201" s="4" t="str">
        <f t="shared" si="38"/>
        <v/>
      </c>
      <c r="AG201" s="77" t="e">
        <f>VLOOKUP($AA$5,$B$263:$D$611,2,FALSE)</f>
        <v>#N/A</v>
      </c>
      <c r="AI201" s="70" t="str">
        <f t="shared" si="39"/>
        <v>　</v>
      </c>
    </row>
    <row r="202" spans="1:35" ht="22.5" customHeight="1" x14ac:dyDescent="0.15">
      <c r="A202" s="95">
        <v>150</v>
      </c>
      <c r="B202" s="12"/>
      <c r="C202" s="12"/>
      <c r="D202" s="12"/>
      <c r="E202" s="10"/>
      <c r="F202" s="12"/>
      <c r="G202" s="192"/>
      <c r="H202" s="193"/>
      <c r="I202" s="185"/>
      <c r="J202" s="186"/>
      <c r="K202" s="186"/>
      <c r="L202" s="186"/>
      <c r="M202" s="187"/>
      <c r="N202" s="13"/>
      <c r="R202" s="4" t="str">
        <f>IF(ISBLANK(B202),"",VLOOKUP(CONCATENATE($AB$5,F202),$R$263:$S$272,2,FALSE)+B202*100)</f>
        <v/>
      </c>
      <c r="S202" s="22" t="str">
        <f t="shared" si="31"/>
        <v/>
      </c>
      <c r="T202" s="3" t="str">
        <f>IF($S202="","",VLOOKUP($S202,'(種目・作業用)'!$A$2:$D$11,2,FALSE))</f>
        <v/>
      </c>
      <c r="U202" s="3" t="str">
        <f>IF($S202="","",VLOOKUP($S202,'(種目・作業用)'!$A$2:$D$11,3,FALSE))</f>
        <v/>
      </c>
      <c r="V202" s="3" t="str">
        <f>IF($S202="","",VLOOKUP($S202,'(種目・作業用)'!$A$2:$D$11,4,FALSE))</f>
        <v/>
      </c>
      <c r="W202" s="142" t="str">
        <f t="shared" si="32"/>
        <v/>
      </c>
      <c r="X202" s="4" t="str">
        <f t="shared" si="41"/>
        <v xml:space="preserve"> </v>
      </c>
      <c r="Y202" s="4" t="str">
        <f t="shared" si="33"/>
        <v/>
      </c>
      <c r="Z202" s="4" t="str">
        <f t="shared" si="34"/>
        <v/>
      </c>
      <c r="AA202" s="4" t="str">
        <f t="shared" si="35"/>
        <v/>
      </c>
      <c r="AB202" s="5" t="str">
        <f t="shared" si="40"/>
        <v/>
      </c>
      <c r="AC202" s="4" t="str">
        <f t="shared" si="36"/>
        <v/>
      </c>
      <c r="AD202" s="4" t="str">
        <f t="shared" si="42"/>
        <v/>
      </c>
      <c r="AE202" s="4"/>
      <c r="AF202" s="4" t="str">
        <f t="shared" si="38"/>
        <v/>
      </c>
      <c r="AG202" s="77" t="e">
        <f>VLOOKUP($AA$5,$B$263:$D$611,2,FALSE)</f>
        <v>#N/A</v>
      </c>
      <c r="AI202" s="70" t="str">
        <f t="shared" si="39"/>
        <v>　</v>
      </c>
    </row>
    <row r="203" spans="1:35" ht="22.5" customHeight="1" x14ac:dyDescent="0.15">
      <c r="A203" s="95">
        <v>151</v>
      </c>
      <c r="B203" s="12"/>
      <c r="C203" s="12"/>
      <c r="D203" s="12"/>
      <c r="E203" s="10"/>
      <c r="F203" s="12"/>
      <c r="G203" s="192"/>
      <c r="H203" s="193"/>
      <c r="I203" s="185"/>
      <c r="J203" s="186"/>
      <c r="K203" s="186"/>
      <c r="L203" s="186"/>
      <c r="M203" s="187"/>
      <c r="N203" s="13"/>
      <c r="R203" s="4" t="str">
        <f>IF(ISBLANK(B203),"",VLOOKUP(CONCATENATE($AB$5,F203),$R$263:$S$272,2,FALSE)+B203*100)</f>
        <v/>
      </c>
      <c r="S203" s="22" t="str">
        <f t="shared" si="31"/>
        <v/>
      </c>
      <c r="T203" s="3" t="str">
        <f>IF($S203="","",VLOOKUP($S203,'(種目・作業用)'!$A$2:$D$11,2,FALSE))</f>
        <v/>
      </c>
      <c r="U203" s="3" t="str">
        <f>IF($S203="","",VLOOKUP($S203,'(種目・作業用)'!$A$2:$D$11,3,FALSE))</f>
        <v/>
      </c>
      <c r="V203" s="3" t="str">
        <f>IF($S203="","",VLOOKUP($S203,'(種目・作業用)'!$A$2:$D$11,4,FALSE))</f>
        <v/>
      </c>
      <c r="W203" s="142" t="str">
        <f t="shared" si="32"/>
        <v/>
      </c>
      <c r="X203" s="4" t="str">
        <f t="shared" si="41"/>
        <v xml:space="preserve"> </v>
      </c>
      <c r="Y203" s="4" t="str">
        <f t="shared" si="33"/>
        <v/>
      </c>
      <c r="Z203" s="4" t="str">
        <f t="shared" si="34"/>
        <v/>
      </c>
      <c r="AA203" s="4" t="str">
        <f t="shared" si="35"/>
        <v/>
      </c>
      <c r="AB203" s="5" t="str">
        <f t="shared" si="40"/>
        <v/>
      </c>
      <c r="AC203" s="4" t="str">
        <f t="shared" si="36"/>
        <v/>
      </c>
      <c r="AD203" s="4" t="str">
        <f t="shared" si="42"/>
        <v/>
      </c>
      <c r="AE203" s="4"/>
      <c r="AF203" s="4" t="str">
        <f t="shared" si="38"/>
        <v/>
      </c>
      <c r="AG203" s="77" t="e">
        <f>VLOOKUP($AA$5,$B$263:$D$611,2,FALSE)</f>
        <v>#N/A</v>
      </c>
      <c r="AI203" s="70" t="str">
        <f t="shared" si="39"/>
        <v>　</v>
      </c>
    </row>
    <row r="204" spans="1:35" ht="22.5" customHeight="1" x14ac:dyDescent="0.15">
      <c r="A204" s="95">
        <v>152</v>
      </c>
      <c r="B204" s="12"/>
      <c r="C204" s="12"/>
      <c r="D204" s="12"/>
      <c r="E204" s="10"/>
      <c r="F204" s="12"/>
      <c r="G204" s="192"/>
      <c r="H204" s="193"/>
      <c r="I204" s="185"/>
      <c r="J204" s="186"/>
      <c r="K204" s="186"/>
      <c r="L204" s="186"/>
      <c r="M204" s="187"/>
      <c r="N204" s="13"/>
      <c r="R204" s="4" t="str">
        <f>IF(ISBLANK(B204),"",VLOOKUP(CONCATENATE($AB$5,F204),$R$263:$S$272,2,FALSE)+B204*100)</f>
        <v/>
      </c>
      <c r="S204" s="22" t="str">
        <f t="shared" si="31"/>
        <v/>
      </c>
      <c r="T204" s="3" t="str">
        <f>IF($S204="","",VLOOKUP($S204,'(種目・作業用)'!$A$2:$D$11,2,FALSE))</f>
        <v/>
      </c>
      <c r="U204" s="3" t="str">
        <f>IF($S204="","",VLOOKUP($S204,'(種目・作業用)'!$A$2:$D$11,3,FALSE))</f>
        <v/>
      </c>
      <c r="V204" s="3" t="str">
        <f>IF($S204="","",VLOOKUP($S204,'(種目・作業用)'!$A$2:$D$11,4,FALSE))</f>
        <v/>
      </c>
      <c r="W204" s="142" t="str">
        <f t="shared" si="32"/>
        <v/>
      </c>
      <c r="X204" s="4" t="str">
        <f t="shared" si="41"/>
        <v xml:space="preserve"> </v>
      </c>
      <c r="Y204" s="4" t="str">
        <f t="shared" si="33"/>
        <v/>
      </c>
      <c r="Z204" s="4" t="str">
        <f t="shared" si="34"/>
        <v/>
      </c>
      <c r="AA204" s="4" t="str">
        <f t="shared" si="35"/>
        <v/>
      </c>
      <c r="AB204" s="5" t="str">
        <f t="shared" si="40"/>
        <v/>
      </c>
      <c r="AC204" s="4" t="str">
        <f t="shared" si="36"/>
        <v/>
      </c>
      <c r="AD204" s="4" t="str">
        <f t="shared" si="42"/>
        <v/>
      </c>
      <c r="AE204" s="4"/>
      <c r="AF204" s="4" t="str">
        <f t="shared" si="38"/>
        <v/>
      </c>
      <c r="AG204" s="77" t="e">
        <f>VLOOKUP($AA$5,$B$263:$D$611,2,FALSE)</f>
        <v>#N/A</v>
      </c>
      <c r="AI204" s="70" t="str">
        <f t="shared" si="39"/>
        <v>　</v>
      </c>
    </row>
    <row r="205" spans="1:35" ht="22.5" customHeight="1" x14ac:dyDescent="0.15">
      <c r="A205" s="95">
        <v>153</v>
      </c>
      <c r="B205" s="12"/>
      <c r="C205" s="12"/>
      <c r="D205" s="12"/>
      <c r="E205" s="10"/>
      <c r="F205" s="12"/>
      <c r="G205" s="192"/>
      <c r="H205" s="193"/>
      <c r="I205" s="185"/>
      <c r="J205" s="186"/>
      <c r="K205" s="186"/>
      <c r="L205" s="186"/>
      <c r="M205" s="187"/>
      <c r="N205" s="13"/>
      <c r="R205" s="4" t="str">
        <f>IF(ISBLANK(B205),"",VLOOKUP(CONCATENATE($AB$5,F205),$R$263:$S$272,2,FALSE)+B205*100)</f>
        <v/>
      </c>
      <c r="S205" s="22" t="str">
        <f t="shared" si="31"/>
        <v/>
      </c>
      <c r="T205" s="3" t="str">
        <f>IF($S205="","",VLOOKUP($S205,'(種目・作業用)'!$A$2:$D$11,2,FALSE))</f>
        <v/>
      </c>
      <c r="U205" s="3" t="str">
        <f>IF($S205="","",VLOOKUP($S205,'(種目・作業用)'!$A$2:$D$11,3,FALSE))</f>
        <v/>
      </c>
      <c r="V205" s="3" t="str">
        <f>IF($S205="","",VLOOKUP($S205,'(種目・作業用)'!$A$2:$D$11,4,FALSE))</f>
        <v/>
      </c>
      <c r="W205" s="142" t="str">
        <f t="shared" si="32"/>
        <v/>
      </c>
      <c r="X205" s="4" t="str">
        <f t="shared" si="41"/>
        <v xml:space="preserve"> </v>
      </c>
      <c r="Y205" s="4" t="str">
        <f t="shared" si="33"/>
        <v/>
      </c>
      <c r="Z205" s="4" t="str">
        <f t="shared" si="34"/>
        <v/>
      </c>
      <c r="AA205" s="4" t="str">
        <f t="shared" si="35"/>
        <v/>
      </c>
      <c r="AB205" s="5" t="str">
        <f t="shared" si="40"/>
        <v/>
      </c>
      <c r="AC205" s="4" t="str">
        <f t="shared" si="36"/>
        <v/>
      </c>
      <c r="AD205" s="4" t="str">
        <f t="shared" si="42"/>
        <v/>
      </c>
      <c r="AE205" s="4"/>
      <c r="AF205" s="4" t="str">
        <f t="shared" si="38"/>
        <v/>
      </c>
      <c r="AG205" s="77" t="e">
        <f>VLOOKUP($AA$5,$B$263:$D$611,2,FALSE)</f>
        <v>#N/A</v>
      </c>
      <c r="AI205" s="70" t="str">
        <f t="shared" si="39"/>
        <v>　</v>
      </c>
    </row>
    <row r="206" spans="1:35" ht="22.5" customHeight="1" x14ac:dyDescent="0.15">
      <c r="A206" s="95">
        <v>154</v>
      </c>
      <c r="B206" s="12"/>
      <c r="C206" s="12"/>
      <c r="D206" s="12"/>
      <c r="E206" s="10"/>
      <c r="F206" s="12"/>
      <c r="G206" s="192"/>
      <c r="H206" s="193"/>
      <c r="I206" s="185"/>
      <c r="J206" s="186"/>
      <c r="K206" s="186"/>
      <c r="L206" s="186"/>
      <c r="M206" s="187"/>
      <c r="N206" s="13"/>
      <c r="R206" s="4" t="str">
        <f>IF(ISBLANK(B206),"",VLOOKUP(CONCATENATE($AB$5,F206),$R$263:$S$272,2,FALSE)+B206*100)</f>
        <v/>
      </c>
      <c r="S206" s="22" t="str">
        <f t="shared" si="31"/>
        <v/>
      </c>
      <c r="T206" s="3" t="str">
        <f>IF($S206="","",VLOOKUP($S206,'(種目・作業用)'!$A$2:$D$11,2,FALSE))</f>
        <v/>
      </c>
      <c r="U206" s="3" t="str">
        <f>IF($S206="","",VLOOKUP($S206,'(種目・作業用)'!$A$2:$D$11,3,FALSE))</f>
        <v/>
      </c>
      <c r="V206" s="3" t="str">
        <f>IF($S206="","",VLOOKUP($S206,'(種目・作業用)'!$A$2:$D$11,4,FALSE))</f>
        <v/>
      </c>
      <c r="W206" s="142" t="str">
        <f t="shared" si="32"/>
        <v/>
      </c>
      <c r="X206" s="4" t="str">
        <f t="shared" si="41"/>
        <v xml:space="preserve"> </v>
      </c>
      <c r="Y206" s="4" t="str">
        <f t="shared" si="33"/>
        <v/>
      </c>
      <c r="Z206" s="4" t="str">
        <f t="shared" si="34"/>
        <v/>
      </c>
      <c r="AA206" s="4" t="str">
        <f t="shared" si="35"/>
        <v/>
      </c>
      <c r="AB206" s="5" t="str">
        <f t="shared" si="40"/>
        <v/>
      </c>
      <c r="AC206" s="4" t="str">
        <f t="shared" si="36"/>
        <v/>
      </c>
      <c r="AD206" s="4" t="str">
        <f t="shared" si="42"/>
        <v/>
      </c>
      <c r="AE206" s="4"/>
      <c r="AF206" s="4" t="str">
        <f t="shared" si="38"/>
        <v/>
      </c>
      <c r="AG206" s="77" t="e">
        <f>VLOOKUP($AA$5,$B$263:$D$611,2,FALSE)</f>
        <v>#N/A</v>
      </c>
      <c r="AI206" s="70" t="str">
        <f t="shared" si="39"/>
        <v>　</v>
      </c>
    </row>
    <row r="207" spans="1:35" ht="22.5" customHeight="1" x14ac:dyDescent="0.15">
      <c r="A207" s="95">
        <v>155</v>
      </c>
      <c r="B207" s="12"/>
      <c r="C207" s="12"/>
      <c r="D207" s="12"/>
      <c r="E207" s="10"/>
      <c r="F207" s="12"/>
      <c r="G207" s="192"/>
      <c r="H207" s="193"/>
      <c r="I207" s="185"/>
      <c r="J207" s="186"/>
      <c r="K207" s="186"/>
      <c r="L207" s="186"/>
      <c r="M207" s="187"/>
      <c r="N207" s="13"/>
      <c r="R207" s="4" t="str">
        <f>IF(ISBLANK(B207),"",VLOOKUP(CONCATENATE($AB$5,F207),$R$263:$S$272,2,FALSE)+B207*100)</f>
        <v/>
      </c>
      <c r="S207" s="22" t="str">
        <f t="shared" si="31"/>
        <v/>
      </c>
      <c r="T207" s="3" t="str">
        <f>IF($S207="","",VLOOKUP($S207,'(種目・作業用)'!$A$2:$D$11,2,FALSE))</f>
        <v/>
      </c>
      <c r="U207" s="3" t="str">
        <f>IF($S207="","",VLOOKUP($S207,'(種目・作業用)'!$A$2:$D$11,3,FALSE))</f>
        <v/>
      </c>
      <c r="V207" s="3" t="str">
        <f>IF($S207="","",VLOOKUP($S207,'(種目・作業用)'!$A$2:$D$11,4,FALSE))</f>
        <v/>
      </c>
      <c r="W207" s="142" t="str">
        <f t="shared" si="32"/>
        <v/>
      </c>
      <c r="X207" s="4" t="str">
        <f t="shared" si="41"/>
        <v xml:space="preserve"> </v>
      </c>
      <c r="Y207" s="4" t="str">
        <f t="shared" si="33"/>
        <v/>
      </c>
      <c r="Z207" s="4" t="str">
        <f t="shared" si="34"/>
        <v/>
      </c>
      <c r="AA207" s="4" t="str">
        <f t="shared" si="35"/>
        <v/>
      </c>
      <c r="AB207" s="5" t="str">
        <f t="shared" si="40"/>
        <v/>
      </c>
      <c r="AC207" s="4" t="str">
        <f t="shared" si="36"/>
        <v/>
      </c>
      <c r="AD207" s="4" t="str">
        <f t="shared" si="42"/>
        <v/>
      </c>
      <c r="AE207" s="4"/>
      <c r="AF207" s="4" t="str">
        <f t="shared" si="38"/>
        <v/>
      </c>
      <c r="AG207" s="77" t="e">
        <f>VLOOKUP($AA$5,$B$263:$D$611,2,FALSE)</f>
        <v>#N/A</v>
      </c>
      <c r="AI207" s="70" t="str">
        <f t="shared" si="39"/>
        <v>　</v>
      </c>
    </row>
    <row r="208" spans="1:35" ht="22.5" customHeight="1" x14ac:dyDescent="0.15">
      <c r="A208" s="95">
        <v>156</v>
      </c>
      <c r="B208" s="12"/>
      <c r="C208" s="12"/>
      <c r="D208" s="12"/>
      <c r="E208" s="10"/>
      <c r="F208" s="12"/>
      <c r="G208" s="192"/>
      <c r="H208" s="193"/>
      <c r="I208" s="185"/>
      <c r="J208" s="186"/>
      <c r="K208" s="186"/>
      <c r="L208" s="186"/>
      <c r="M208" s="187"/>
      <c r="N208" s="13"/>
      <c r="R208" s="4" t="str">
        <f>IF(ISBLANK(B208),"",VLOOKUP(CONCATENATE($AB$5,F208),$R$263:$S$272,2,FALSE)+B208*100)</f>
        <v/>
      </c>
      <c r="S208" s="22" t="str">
        <f t="shared" si="31"/>
        <v/>
      </c>
      <c r="T208" s="3" t="str">
        <f>IF($S208="","",VLOOKUP($S208,'(種目・作業用)'!$A$2:$D$11,2,FALSE))</f>
        <v/>
      </c>
      <c r="U208" s="3" t="str">
        <f>IF($S208="","",VLOOKUP($S208,'(種目・作業用)'!$A$2:$D$11,3,FALSE))</f>
        <v/>
      </c>
      <c r="V208" s="3" t="str">
        <f>IF($S208="","",VLOOKUP($S208,'(種目・作業用)'!$A$2:$D$11,4,FALSE))</f>
        <v/>
      </c>
      <c r="W208" s="142" t="str">
        <f t="shared" si="32"/>
        <v/>
      </c>
      <c r="X208" s="4" t="str">
        <f t="shared" si="41"/>
        <v xml:space="preserve"> </v>
      </c>
      <c r="Y208" s="4" t="str">
        <f t="shared" si="33"/>
        <v/>
      </c>
      <c r="Z208" s="4" t="str">
        <f t="shared" si="34"/>
        <v/>
      </c>
      <c r="AA208" s="4" t="str">
        <f t="shared" si="35"/>
        <v/>
      </c>
      <c r="AB208" s="5" t="str">
        <f t="shared" si="40"/>
        <v/>
      </c>
      <c r="AC208" s="4" t="str">
        <f t="shared" si="36"/>
        <v/>
      </c>
      <c r="AD208" s="4" t="str">
        <f t="shared" si="42"/>
        <v/>
      </c>
      <c r="AE208" s="4"/>
      <c r="AF208" s="4" t="str">
        <f t="shared" si="38"/>
        <v/>
      </c>
      <c r="AG208" s="77" t="e">
        <f>VLOOKUP($AA$5,$B$263:$D$611,2,FALSE)</f>
        <v>#N/A</v>
      </c>
      <c r="AI208" s="70" t="str">
        <f t="shared" si="39"/>
        <v>　</v>
      </c>
    </row>
    <row r="209" spans="1:35" ht="22.5" customHeight="1" x14ac:dyDescent="0.15">
      <c r="A209" s="95">
        <v>157</v>
      </c>
      <c r="B209" s="12"/>
      <c r="C209" s="12"/>
      <c r="D209" s="12"/>
      <c r="E209" s="10"/>
      <c r="F209" s="12"/>
      <c r="G209" s="192"/>
      <c r="H209" s="193"/>
      <c r="I209" s="185"/>
      <c r="J209" s="186"/>
      <c r="K209" s="186"/>
      <c r="L209" s="186"/>
      <c r="M209" s="187"/>
      <c r="N209" s="13"/>
      <c r="R209" s="4" t="str">
        <f>IF(ISBLANK(B209),"",VLOOKUP(CONCATENATE($AB$5,F209),$R$263:$S$272,2,FALSE)+B209*100)</f>
        <v/>
      </c>
      <c r="S209" s="22" t="str">
        <f t="shared" si="31"/>
        <v/>
      </c>
      <c r="T209" s="3" t="str">
        <f>IF($S209="","",VLOOKUP($S209,'(種目・作業用)'!$A$2:$D$11,2,FALSE))</f>
        <v/>
      </c>
      <c r="U209" s="3" t="str">
        <f>IF($S209="","",VLOOKUP($S209,'(種目・作業用)'!$A$2:$D$11,3,FALSE))</f>
        <v/>
      </c>
      <c r="V209" s="3" t="str">
        <f>IF($S209="","",VLOOKUP($S209,'(種目・作業用)'!$A$2:$D$11,4,FALSE))</f>
        <v/>
      </c>
      <c r="W209" s="142" t="str">
        <f t="shared" si="32"/>
        <v/>
      </c>
      <c r="X209" s="4" t="str">
        <f t="shared" si="41"/>
        <v xml:space="preserve"> </v>
      </c>
      <c r="Y209" s="4" t="str">
        <f t="shared" si="33"/>
        <v/>
      </c>
      <c r="Z209" s="4" t="str">
        <f t="shared" si="34"/>
        <v/>
      </c>
      <c r="AA209" s="4" t="str">
        <f t="shared" si="35"/>
        <v/>
      </c>
      <c r="AB209" s="5" t="str">
        <f t="shared" si="40"/>
        <v/>
      </c>
      <c r="AC209" s="4" t="str">
        <f t="shared" si="36"/>
        <v/>
      </c>
      <c r="AD209" s="4" t="str">
        <f t="shared" si="42"/>
        <v/>
      </c>
      <c r="AE209" s="4"/>
      <c r="AF209" s="4" t="str">
        <f t="shared" si="38"/>
        <v/>
      </c>
      <c r="AG209" s="77" t="e">
        <f>VLOOKUP($AA$5,$B$263:$D$611,2,FALSE)</f>
        <v>#N/A</v>
      </c>
      <c r="AI209" s="70" t="str">
        <f t="shared" si="39"/>
        <v>　</v>
      </c>
    </row>
    <row r="210" spans="1:35" ht="22.5" customHeight="1" x14ac:dyDescent="0.15">
      <c r="A210" s="95">
        <v>158</v>
      </c>
      <c r="B210" s="12"/>
      <c r="C210" s="12"/>
      <c r="D210" s="12"/>
      <c r="E210" s="10"/>
      <c r="F210" s="12"/>
      <c r="G210" s="192"/>
      <c r="H210" s="193"/>
      <c r="I210" s="185"/>
      <c r="J210" s="186"/>
      <c r="K210" s="186"/>
      <c r="L210" s="186"/>
      <c r="M210" s="187"/>
      <c r="N210" s="13"/>
      <c r="R210" s="4" t="str">
        <f>IF(ISBLANK(B210),"",VLOOKUP(CONCATENATE($AB$5,F210),$R$263:$S$272,2,FALSE)+B210*100)</f>
        <v/>
      </c>
      <c r="S210" s="22" t="str">
        <f t="shared" si="31"/>
        <v/>
      </c>
      <c r="T210" s="3" t="str">
        <f>IF($S210="","",VLOOKUP($S210,'(種目・作業用)'!$A$2:$D$11,2,FALSE))</f>
        <v/>
      </c>
      <c r="U210" s="3" t="str">
        <f>IF($S210="","",VLOOKUP($S210,'(種目・作業用)'!$A$2:$D$11,3,FALSE))</f>
        <v/>
      </c>
      <c r="V210" s="3" t="str">
        <f>IF($S210="","",VLOOKUP($S210,'(種目・作業用)'!$A$2:$D$11,4,FALSE))</f>
        <v/>
      </c>
      <c r="W210" s="142" t="str">
        <f t="shared" si="32"/>
        <v/>
      </c>
      <c r="X210" s="4" t="str">
        <f t="shared" si="41"/>
        <v xml:space="preserve"> </v>
      </c>
      <c r="Y210" s="4" t="str">
        <f t="shared" si="33"/>
        <v/>
      </c>
      <c r="Z210" s="4" t="str">
        <f t="shared" si="34"/>
        <v/>
      </c>
      <c r="AA210" s="4" t="str">
        <f t="shared" si="35"/>
        <v/>
      </c>
      <c r="AB210" s="5" t="str">
        <f t="shared" si="40"/>
        <v/>
      </c>
      <c r="AC210" s="4" t="str">
        <f t="shared" si="36"/>
        <v/>
      </c>
      <c r="AD210" s="4" t="str">
        <f t="shared" si="42"/>
        <v/>
      </c>
      <c r="AE210" s="4"/>
      <c r="AF210" s="4" t="str">
        <f t="shared" si="38"/>
        <v/>
      </c>
      <c r="AG210" s="77" t="e">
        <f>VLOOKUP($AA$5,$B$263:$D$611,2,FALSE)</f>
        <v>#N/A</v>
      </c>
      <c r="AI210" s="70" t="str">
        <f t="shared" si="39"/>
        <v>　</v>
      </c>
    </row>
    <row r="211" spans="1:35" ht="22.5" customHeight="1" x14ac:dyDescent="0.15">
      <c r="A211" s="95">
        <v>159</v>
      </c>
      <c r="B211" s="12"/>
      <c r="C211" s="12"/>
      <c r="D211" s="12"/>
      <c r="E211" s="10"/>
      <c r="F211" s="12"/>
      <c r="G211" s="192"/>
      <c r="H211" s="193"/>
      <c r="I211" s="185"/>
      <c r="J211" s="186"/>
      <c r="K211" s="186"/>
      <c r="L211" s="186"/>
      <c r="M211" s="187"/>
      <c r="N211" s="13"/>
      <c r="R211" s="4" t="str">
        <f>IF(ISBLANK(B211),"",VLOOKUP(CONCATENATE($AB$5,F211),$R$263:$S$272,2,FALSE)+B211*100)</f>
        <v/>
      </c>
      <c r="S211" s="22" t="str">
        <f t="shared" si="31"/>
        <v/>
      </c>
      <c r="T211" s="3" t="str">
        <f>IF($S211="","",VLOOKUP($S211,'(種目・作業用)'!$A$2:$D$11,2,FALSE))</f>
        <v/>
      </c>
      <c r="U211" s="3" t="str">
        <f>IF($S211="","",VLOOKUP($S211,'(種目・作業用)'!$A$2:$D$11,3,FALSE))</f>
        <v/>
      </c>
      <c r="V211" s="3" t="str">
        <f>IF($S211="","",VLOOKUP($S211,'(種目・作業用)'!$A$2:$D$11,4,FALSE))</f>
        <v/>
      </c>
      <c r="W211" s="142" t="str">
        <f t="shared" si="32"/>
        <v/>
      </c>
      <c r="X211" s="4" t="str">
        <f t="shared" si="41"/>
        <v xml:space="preserve"> </v>
      </c>
      <c r="Y211" s="4" t="str">
        <f t="shared" si="33"/>
        <v/>
      </c>
      <c r="Z211" s="4" t="str">
        <f t="shared" si="34"/>
        <v/>
      </c>
      <c r="AA211" s="4" t="str">
        <f t="shared" si="35"/>
        <v/>
      </c>
      <c r="AB211" s="5" t="str">
        <f t="shared" si="40"/>
        <v/>
      </c>
      <c r="AC211" s="4" t="str">
        <f t="shared" si="36"/>
        <v/>
      </c>
      <c r="AD211" s="4" t="str">
        <f t="shared" si="42"/>
        <v/>
      </c>
      <c r="AE211" s="4"/>
      <c r="AF211" s="4" t="str">
        <f t="shared" si="38"/>
        <v/>
      </c>
      <c r="AG211" s="77" t="e">
        <f>VLOOKUP($AA$5,$B$263:$D$611,2,FALSE)</f>
        <v>#N/A</v>
      </c>
      <c r="AI211" s="70" t="str">
        <f t="shared" si="39"/>
        <v>　</v>
      </c>
    </row>
    <row r="212" spans="1:35" ht="22.5" customHeight="1" x14ac:dyDescent="0.15">
      <c r="A212" s="107">
        <v>160</v>
      </c>
      <c r="B212" s="12"/>
      <c r="C212" s="12"/>
      <c r="D212" s="12"/>
      <c r="E212" s="10"/>
      <c r="F212" s="12"/>
      <c r="G212" s="192"/>
      <c r="H212" s="193"/>
      <c r="I212" s="240"/>
      <c r="J212" s="241"/>
      <c r="K212" s="241"/>
      <c r="L212" s="241"/>
      <c r="M212" s="242"/>
      <c r="N212" s="13"/>
      <c r="R212" s="4" t="str">
        <f>IF(ISBLANK(B212),"",VLOOKUP(CONCATENATE($AB$5,F212),$R$263:$S$272,2,FALSE)+B212*100)</f>
        <v/>
      </c>
      <c r="S212" s="22" t="str">
        <f t="shared" si="31"/>
        <v/>
      </c>
      <c r="T212" s="3" t="str">
        <f>IF($S212="","",VLOOKUP($S212,'(種目・作業用)'!$A$2:$D$11,2,FALSE))</f>
        <v/>
      </c>
      <c r="U212" s="3" t="str">
        <f>IF($S212="","",VLOOKUP($S212,'(種目・作業用)'!$A$2:$D$11,3,FALSE))</f>
        <v/>
      </c>
      <c r="V212" s="3" t="str">
        <f>IF($S212="","",VLOOKUP($S212,'(種目・作業用)'!$A$2:$D$11,4,FALSE))</f>
        <v/>
      </c>
      <c r="W212" s="142" t="str">
        <f t="shared" si="32"/>
        <v/>
      </c>
      <c r="X212" s="4" t="str">
        <f t="shared" si="41"/>
        <v xml:space="preserve"> </v>
      </c>
      <c r="Y212" s="4" t="str">
        <f t="shared" si="33"/>
        <v/>
      </c>
      <c r="Z212" s="4" t="str">
        <f t="shared" si="34"/>
        <v/>
      </c>
      <c r="AA212" s="4" t="str">
        <f t="shared" si="35"/>
        <v/>
      </c>
      <c r="AB212" s="5" t="str">
        <f t="shared" si="40"/>
        <v/>
      </c>
      <c r="AC212" s="4" t="str">
        <f t="shared" si="36"/>
        <v/>
      </c>
      <c r="AD212" s="4" t="str">
        <f t="shared" si="42"/>
        <v/>
      </c>
      <c r="AE212" s="4"/>
      <c r="AF212" s="4" t="str">
        <f t="shared" si="38"/>
        <v/>
      </c>
      <c r="AG212" s="77" t="e">
        <f>VLOOKUP($AA$5,$B$263:$D$611,2,FALSE)</f>
        <v>#N/A</v>
      </c>
      <c r="AI212" s="70" t="str">
        <f t="shared" si="39"/>
        <v>　</v>
      </c>
    </row>
    <row r="213" spans="1:35" ht="22.5" customHeight="1" x14ac:dyDescent="0.15">
      <c r="A213" s="97"/>
      <c r="B213" s="98"/>
      <c r="C213" s="98"/>
      <c r="D213" s="98"/>
      <c r="E213" s="98"/>
      <c r="F213" s="98"/>
      <c r="G213" s="161"/>
      <c r="H213" s="174" t="s">
        <v>1409</v>
      </c>
      <c r="I213" s="236">
        <f>I48</f>
        <v>0</v>
      </c>
      <c r="J213" s="236"/>
      <c r="K213" s="236"/>
      <c r="L213" s="236"/>
      <c r="M213" s="236"/>
      <c r="N213" s="158" t="s">
        <v>14</v>
      </c>
      <c r="S213" s="22"/>
      <c r="T213" s="3"/>
      <c r="U213" s="3"/>
      <c r="V213" s="3"/>
      <c r="W213" s="142"/>
      <c r="X213" s="4"/>
    </row>
    <row r="214" spans="1:35" ht="7.5" customHeight="1" x14ac:dyDescent="0.15">
      <c r="A214" s="103"/>
      <c r="B214" s="103"/>
      <c r="C214" s="103"/>
      <c r="D214" s="103"/>
      <c r="E214" s="103"/>
      <c r="F214" s="103"/>
      <c r="G214" s="104"/>
      <c r="H214" s="105"/>
      <c r="I214" s="105"/>
      <c r="J214" s="105"/>
      <c r="K214" s="105"/>
      <c r="L214" s="105"/>
      <c r="M214" s="105"/>
      <c r="N214" s="106"/>
      <c r="S214" s="22"/>
      <c r="T214" s="3"/>
      <c r="U214" s="3"/>
      <c r="V214" s="3"/>
      <c r="W214" s="142"/>
      <c r="X214" s="4"/>
    </row>
    <row r="215" spans="1:35" ht="22.5" customHeight="1" x14ac:dyDescent="0.15">
      <c r="A215" s="213" t="s">
        <v>1087</v>
      </c>
      <c r="B215" s="213"/>
      <c r="C215" s="213"/>
      <c r="D215" s="213"/>
      <c r="E215" s="213"/>
      <c r="F215" s="213"/>
      <c r="G215" s="213"/>
      <c r="H215" s="213"/>
      <c r="I215" s="213"/>
      <c r="J215" s="213"/>
      <c r="K215" s="213"/>
      <c r="L215" s="213"/>
      <c r="M215" s="213"/>
      <c r="N215" s="213"/>
      <c r="S215" s="22"/>
      <c r="T215" s="3"/>
      <c r="U215" s="3"/>
      <c r="V215" s="3"/>
      <c r="W215" s="142"/>
      <c r="X215" s="4"/>
    </row>
    <row r="216" spans="1:35" ht="7.5" customHeight="1" x14ac:dyDescent="0.15">
      <c r="A216" s="72"/>
      <c r="B216" s="72"/>
      <c r="C216" s="72"/>
      <c r="D216" s="72"/>
      <c r="E216" s="72"/>
      <c r="F216" s="72"/>
      <c r="G216" s="72"/>
      <c r="H216" s="72"/>
      <c r="I216" s="72"/>
      <c r="J216" s="72"/>
      <c r="K216" s="72"/>
      <c r="L216" s="72"/>
      <c r="M216" s="72"/>
      <c r="N216" s="72"/>
      <c r="S216" s="22"/>
      <c r="T216" s="3"/>
      <c r="U216" s="3"/>
      <c r="V216" s="3"/>
      <c r="W216" s="142"/>
      <c r="X216" s="4"/>
    </row>
    <row r="217" spans="1:35" x14ac:dyDescent="0.15">
      <c r="A217" s="72"/>
      <c r="B217" s="72"/>
      <c r="C217" s="72" t="s">
        <v>15</v>
      </c>
      <c r="D217" s="72"/>
      <c r="E217" s="72"/>
      <c r="F217" s="72"/>
      <c r="G217" s="72"/>
      <c r="H217" s="72"/>
      <c r="I217" s="72"/>
      <c r="J217" s="72"/>
      <c r="K217" s="72"/>
      <c r="L217" s="72"/>
      <c r="M217" s="72"/>
      <c r="N217" s="72"/>
      <c r="S217" s="22"/>
      <c r="T217" s="3"/>
      <c r="U217" s="3"/>
      <c r="V217" s="3"/>
      <c r="W217" s="142"/>
      <c r="X217" s="4"/>
    </row>
    <row r="218" spans="1:35" x14ac:dyDescent="0.15">
      <c r="A218" s="72"/>
      <c r="B218" s="72"/>
      <c r="C218" s="72"/>
      <c r="D218" s="72"/>
      <c r="E218" s="72"/>
      <c r="F218" s="72"/>
      <c r="G218" s="72"/>
      <c r="H218" s="72"/>
      <c r="I218" s="72"/>
      <c r="J218" s="72"/>
      <c r="K218" s="72"/>
      <c r="L218" s="72"/>
      <c r="M218" s="72"/>
      <c r="N218" s="72"/>
      <c r="S218" s="22"/>
      <c r="T218" s="3"/>
      <c r="U218" s="3"/>
      <c r="V218" s="3"/>
      <c r="W218" s="142"/>
      <c r="X218" s="4"/>
    </row>
    <row r="219" spans="1:35" x14ac:dyDescent="0.15">
      <c r="A219" s="72"/>
      <c r="B219" s="72"/>
      <c r="C219" s="237" t="str">
        <f>$C$54</f>
        <v>２０２１年　　月　　日</v>
      </c>
      <c r="D219" s="237"/>
      <c r="E219" s="72"/>
      <c r="F219" s="72"/>
      <c r="G219" s="72"/>
      <c r="H219" s="72"/>
      <c r="I219" s="72"/>
      <c r="J219" s="72"/>
      <c r="K219" s="72"/>
      <c r="L219" s="72"/>
      <c r="M219" s="72"/>
      <c r="N219" s="72"/>
      <c r="S219" s="22"/>
      <c r="T219" s="3"/>
      <c r="U219" s="3"/>
      <c r="V219" s="3"/>
      <c r="W219" s="142"/>
      <c r="X219" s="4"/>
    </row>
    <row r="220" spans="1:35" ht="22.5" customHeight="1" x14ac:dyDescent="0.15">
      <c r="A220" s="72"/>
      <c r="B220" s="72"/>
      <c r="C220" s="72"/>
      <c r="D220" s="72"/>
      <c r="E220" s="72"/>
      <c r="F220" s="238">
        <f>$F$55</f>
        <v>0</v>
      </c>
      <c r="G220" s="238"/>
      <c r="H220" s="239" t="str">
        <f>$H$55</f>
        <v>高等学校</v>
      </c>
      <c r="I220" s="239"/>
      <c r="J220" s="72"/>
      <c r="K220" s="72"/>
      <c r="L220" s="72"/>
      <c r="M220" s="72"/>
      <c r="N220" s="72"/>
      <c r="S220" s="22"/>
      <c r="T220" s="3"/>
      <c r="U220" s="3"/>
      <c r="V220" s="3"/>
      <c r="W220" s="142"/>
      <c r="X220" s="4"/>
    </row>
    <row r="221" spans="1:35" ht="22.5" customHeight="1" x14ac:dyDescent="0.15">
      <c r="A221" s="72"/>
      <c r="B221" s="72"/>
      <c r="C221" s="72"/>
      <c r="D221" s="72"/>
      <c r="E221" s="72"/>
      <c r="F221" s="72"/>
      <c r="G221" s="100" t="s">
        <v>17</v>
      </c>
      <c r="H221" s="213">
        <f>$H$56</f>
        <v>0</v>
      </c>
      <c r="I221" s="213"/>
      <c r="J221" s="213"/>
      <c r="K221" s="213"/>
      <c r="L221" s="213"/>
      <c r="M221" s="101" t="s">
        <v>14</v>
      </c>
      <c r="N221" s="72"/>
      <c r="S221" s="22"/>
      <c r="T221" s="3"/>
      <c r="U221" s="3"/>
      <c r="V221" s="3"/>
      <c r="W221" s="142"/>
      <c r="X221" s="4"/>
    </row>
    <row r="222" spans="1:35" x14ac:dyDescent="0.15">
      <c r="A222" s="72"/>
      <c r="B222" s="72"/>
      <c r="C222" s="72"/>
      <c r="D222" s="72"/>
      <c r="E222" s="72"/>
      <c r="F222" s="72"/>
      <c r="G222" s="72"/>
      <c r="H222" s="72"/>
      <c r="I222" s="72"/>
      <c r="J222" s="72"/>
      <c r="K222" s="72"/>
      <c r="L222" s="72"/>
      <c r="M222" s="72"/>
      <c r="N222" s="72"/>
      <c r="S222" s="22"/>
      <c r="T222" s="3"/>
      <c r="U222" s="3"/>
      <c r="V222" s="3"/>
      <c r="W222" s="142"/>
      <c r="X222" s="4"/>
    </row>
    <row r="223" spans="1:35" x14ac:dyDescent="0.15">
      <c r="S223" s="22"/>
      <c r="T223" s="3"/>
      <c r="U223" s="3"/>
      <c r="V223" s="3"/>
      <c r="W223" s="142"/>
      <c r="X223" s="4"/>
    </row>
    <row r="224" spans="1:35" x14ac:dyDescent="0.15">
      <c r="S224" s="22"/>
      <c r="T224" s="3"/>
      <c r="U224" s="3"/>
      <c r="V224" s="3"/>
      <c r="W224" s="142"/>
      <c r="X224" s="4"/>
    </row>
    <row r="225" spans="19:24" x14ac:dyDescent="0.15">
      <c r="S225" s="22"/>
      <c r="T225" s="3"/>
      <c r="U225" s="3"/>
      <c r="V225" s="3"/>
      <c r="W225" s="142"/>
      <c r="X225" s="4"/>
    </row>
    <row r="226" spans="19:24" x14ac:dyDescent="0.15">
      <c r="S226" s="22"/>
      <c r="T226" s="3"/>
      <c r="U226" s="3"/>
      <c r="V226" s="3"/>
      <c r="W226" s="142"/>
      <c r="X226" s="4"/>
    </row>
    <row r="227" spans="19:24" x14ac:dyDescent="0.15">
      <c r="S227" s="22"/>
      <c r="T227" s="3"/>
      <c r="U227" s="3"/>
      <c r="V227" s="3"/>
      <c r="W227" s="142"/>
      <c r="X227" s="4"/>
    </row>
    <row r="228" spans="19:24" x14ac:dyDescent="0.15">
      <c r="S228" s="22"/>
      <c r="T228" s="3"/>
      <c r="U228" s="3"/>
      <c r="V228" s="3"/>
      <c r="W228" s="142"/>
      <c r="X228" s="4"/>
    </row>
    <row r="229" spans="19:24" x14ac:dyDescent="0.15">
      <c r="S229" s="22"/>
      <c r="T229" s="3"/>
      <c r="U229" s="3"/>
      <c r="V229" s="3"/>
      <c r="W229" s="142"/>
      <c r="X229" s="4"/>
    </row>
    <row r="230" spans="19:24" x14ac:dyDescent="0.15">
      <c r="S230" s="22"/>
      <c r="T230" s="3"/>
      <c r="U230" s="3"/>
      <c r="V230" s="3"/>
      <c r="W230" s="142"/>
      <c r="X230" s="4"/>
    </row>
    <row r="231" spans="19:24" x14ac:dyDescent="0.15">
      <c r="S231" s="22"/>
      <c r="T231" s="3"/>
      <c r="U231" s="3"/>
      <c r="V231" s="3"/>
      <c r="W231" s="142"/>
      <c r="X231" s="4"/>
    </row>
    <row r="232" spans="19:24" x14ac:dyDescent="0.15">
      <c r="S232" s="22"/>
      <c r="T232" s="3"/>
      <c r="U232" s="3"/>
      <c r="V232" s="3"/>
      <c r="W232" s="142"/>
      <c r="X232" s="4"/>
    </row>
    <row r="233" spans="19:24" x14ac:dyDescent="0.15">
      <c r="S233" s="22"/>
      <c r="T233" s="3"/>
      <c r="U233" s="3"/>
      <c r="V233" s="3"/>
      <c r="W233" s="142"/>
      <c r="X233" s="4"/>
    </row>
    <row r="234" spans="19:24" x14ac:dyDescent="0.15">
      <c r="S234" s="22"/>
      <c r="T234" s="3"/>
      <c r="U234" s="3"/>
      <c r="V234" s="3"/>
      <c r="W234" s="142"/>
      <c r="X234" s="4"/>
    </row>
    <row r="235" spans="19:24" x14ac:dyDescent="0.15">
      <c r="S235" s="22"/>
      <c r="T235" s="3"/>
      <c r="U235" s="3"/>
      <c r="V235" s="3"/>
      <c r="W235" s="142"/>
      <c r="X235" s="4"/>
    </row>
    <row r="236" spans="19:24" x14ac:dyDescent="0.15">
      <c r="S236" s="22"/>
      <c r="T236" s="3"/>
      <c r="U236" s="3"/>
      <c r="V236" s="3"/>
      <c r="W236" s="142"/>
      <c r="X236" s="4"/>
    </row>
    <row r="237" spans="19:24" x14ac:dyDescent="0.15">
      <c r="S237" s="22"/>
      <c r="T237" s="3"/>
      <c r="U237" s="3"/>
      <c r="V237" s="3"/>
      <c r="W237" s="142"/>
      <c r="X237" s="4"/>
    </row>
    <row r="238" spans="19:24" x14ac:dyDescent="0.15">
      <c r="S238" s="22"/>
      <c r="T238" s="3"/>
      <c r="U238" s="3"/>
      <c r="V238" s="3"/>
      <c r="W238" s="142"/>
      <c r="X238" s="4"/>
    </row>
    <row r="239" spans="19:24" x14ac:dyDescent="0.15">
      <c r="S239" s="22"/>
      <c r="T239" s="3"/>
      <c r="U239" s="3"/>
      <c r="V239" s="3"/>
      <c r="W239" s="142"/>
      <c r="X239" s="4"/>
    </row>
    <row r="240" spans="19:24" x14ac:dyDescent="0.15">
      <c r="S240" s="22"/>
      <c r="T240" s="3"/>
      <c r="U240" s="3"/>
      <c r="V240" s="3"/>
      <c r="W240" s="142"/>
      <c r="X240" s="4"/>
    </row>
    <row r="241" spans="2:24" x14ac:dyDescent="0.15">
      <c r="S241" s="22"/>
      <c r="T241" s="3"/>
      <c r="U241" s="3"/>
      <c r="V241" s="3"/>
      <c r="W241" s="142"/>
      <c r="X241" s="4"/>
    </row>
    <row r="242" spans="2:24" x14ac:dyDescent="0.15">
      <c r="S242" s="22"/>
      <c r="T242" s="3"/>
      <c r="U242" s="3"/>
      <c r="V242" s="3"/>
      <c r="W242" s="142"/>
      <c r="X242" s="4"/>
    </row>
    <row r="243" spans="2:24" x14ac:dyDescent="0.15">
      <c r="S243" s="22"/>
      <c r="T243" s="3"/>
      <c r="U243" s="3"/>
      <c r="V243" s="3"/>
      <c r="W243" s="142"/>
      <c r="X243" s="4"/>
    </row>
    <row r="244" spans="2:24" x14ac:dyDescent="0.15">
      <c r="S244" s="22"/>
      <c r="T244" s="3"/>
      <c r="U244" s="3"/>
      <c r="V244" s="3"/>
      <c r="W244" s="142"/>
      <c r="X244" s="4"/>
    </row>
    <row r="245" spans="2:24" x14ac:dyDescent="0.15">
      <c r="S245" s="22"/>
      <c r="T245" s="3"/>
      <c r="U245" s="3"/>
      <c r="V245" s="3"/>
      <c r="W245" s="142"/>
      <c r="X245" s="4"/>
    </row>
    <row r="246" spans="2:24" x14ac:dyDescent="0.15">
      <c r="S246" s="22"/>
      <c r="T246" s="3"/>
      <c r="U246" s="3"/>
      <c r="V246" s="3"/>
      <c r="W246" s="142"/>
      <c r="X246" s="4"/>
    </row>
    <row r="247" spans="2:24" x14ac:dyDescent="0.15">
      <c r="S247" s="22"/>
      <c r="T247" s="3"/>
      <c r="U247" s="3"/>
      <c r="V247" s="3"/>
      <c r="W247" s="142"/>
      <c r="X247" s="4"/>
    </row>
    <row r="248" spans="2:24" x14ac:dyDescent="0.15">
      <c r="S248" s="22"/>
      <c r="T248" s="3"/>
      <c r="U248" s="3"/>
      <c r="V248" s="3"/>
      <c r="W248" s="142"/>
      <c r="X248" s="4"/>
    </row>
    <row r="249" spans="2:24" x14ac:dyDescent="0.15">
      <c r="S249" s="22"/>
      <c r="T249" s="3"/>
      <c r="U249" s="3"/>
      <c r="V249" s="3"/>
      <c r="W249" s="142"/>
      <c r="X249" s="4"/>
    </row>
    <row r="250" spans="2:24" x14ac:dyDescent="0.15">
      <c r="S250" s="22"/>
      <c r="T250" s="3"/>
      <c r="U250" s="3"/>
      <c r="V250" s="3"/>
      <c r="W250" s="142"/>
      <c r="X250" s="4"/>
    </row>
    <row r="251" spans="2:24" x14ac:dyDescent="0.15">
      <c r="B251" s="68">
        <v>1</v>
      </c>
      <c r="C251" s="68" t="s">
        <v>1311</v>
      </c>
      <c r="D251" s="68" t="s">
        <v>508</v>
      </c>
    </row>
    <row r="252" spans="2:24" x14ac:dyDescent="0.15">
      <c r="B252" s="68">
        <v>2</v>
      </c>
      <c r="C252" s="68" t="s">
        <v>1312</v>
      </c>
      <c r="D252" s="68" t="s">
        <v>508</v>
      </c>
    </row>
    <row r="253" spans="2:24" x14ac:dyDescent="0.15">
      <c r="B253" s="68">
        <v>3</v>
      </c>
      <c r="C253" s="68" t="s">
        <v>1313</v>
      </c>
      <c r="D253" s="68" t="s">
        <v>508</v>
      </c>
    </row>
    <row r="254" spans="2:24" x14ac:dyDescent="0.15">
      <c r="B254" s="68">
        <v>4</v>
      </c>
      <c r="C254" s="68" t="s">
        <v>1314</v>
      </c>
      <c r="D254" s="68" t="s">
        <v>508</v>
      </c>
    </row>
    <row r="255" spans="2:24" x14ac:dyDescent="0.15">
      <c r="B255" s="68">
        <v>5</v>
      </c>
      <c r="C255" s="68" t="s">
        <v>1315</v>
      </c>
      <c r="D255" s="68" t="s">
        <v>508</v>
      </c>
    </row>
    <row r="256" spans="2:24" x14ac:dyDescent="0.15">
      <c r="B256" s="68">
        <v>6</v>
      </c>
      <c r="C256" s="68" t="s">
        <v>1316</v>
      </c>
      <c r="D256" s="68" t="s">
        <v>508</v>
      </c>
    </row>
    <row r="257" spans="2:34" x14ac:dyDescent="0.15">
      <c r="B257" s="68">
        <v>7</v>
      </c>
      <c r="C257" s="68" t="s">
        <v>1317</v>
      </c>
      <c r="D257" s="68" t="s">
        <v>508</v>
      </c>
    </row>
    <row r="258" spans="2:34" x14ac:dyDescent="0.15">
      <c r="B258" s="68">
        <v>8</v>
      </c>
      <c r="C258" s="68" t="s">
        <v>1318</v>
      </c>
      <c r="D258" s="68" t="s">
        <v>508</v>
      </c>
    </row>
    <row r="259" spans="2:34" x14ac:dyDescent="0.15">
      <c r="B259" s="68">
        <v>9</v>
      </c>
      <c r="C259" s="68" t="s">
        <v>1319</v>
      </c>
      <c r="D259" s="68" t="s">
        <v>508</v>
      </c>
    </row>
    <row r="260" spans="2:34" x14ac:dyDescent="0.15">
      <c r="B260" s="68">
        <v>10</v>
      </c>
      <c r="C260" s="68" t="s">
        <v>1320</v>
      </c>
      <c r="D260" s="68" t="s">
        <v>508</v>
      </c>
    </row>
    <row r="261" spans="2:34" x14ac:dyDescent="0.15">
      <c r="B261" s="68">
        <v>11</v>
      </c>
      <c r="C261" s="68" t="s">
        <v>1321</v>
      </c>
      <c r="D261" s="68" t="s">
        <v>508</v>
      </c>
    </row>
    <row r="262" spans="2:34" x14ac:dyDescent="0.15">
      <c r="B262" s="68">
        <v>12</v>
      </c>
      <c r="C262" s="68" t="s">
        <v>1322</v>
      </c>
      <c r="D262" s="68" t="s">
        <v>508</v>
      </c>
      <c r="E262" s="78" t="s">
        <v>3</v>
      </c>
      <c r="F262" s="78" t="s">
        <v>4</v>
      </c>
      <c r="H262" s="78" t="s">
        <v>5</v>
      </c>
      <c r="I262" s="78"/>
      <c r="J262" s="78"/>
      <c r="K262" s="78"/>
      <c r="L262" s="78"/>
      <c r="M262" s="78"/>
      <c r="N262" s="78"/>
      <c r="O262" s="78"/>
      <c r="P262" s="78"/>
      <c r="Q262" s="78"/>
      <c r="R262" s="79" t="s">
        <v>510</v>
      </c>
      <c r="S262" s="80"/>
      <c r="AB262" s="19" t="s">
        <v>505</v>
      </c>
      <c r="AG262" s="78" t="s">
        <v>868</v>
      </c>
      <c r="AH262" s="81" t="s">
        <v>1323</v>
      </c>
    </row>
    <row r="263" spans="2:34" x14ac:dyDescent="0.15">
      <c r="B263" s="68">
        <v>13</v>
      </c>
      <c r="C263" s="68" t="s">
        <v>1324</v>
      </c>
      <c r="D263" s="68" t="s">
        <v>508</v>
      </c>
      <c r="E263" s="135">
        <v>1</v>
      </c>
      <c r="F263" s="78" t="s">
        <v>7</v>
      </c>
      <c r="H263" s="78" t="s">
        <v>1325</v>
      </c>
      <c r="I263" s="78"/>
      <c r="J263" s="78"/>
      <c r="K263" s="78"/>
      <c r="L263" s="78"/>
      <c r="M263" s="78"/>
      <c r="N263" s="78"/>
      <c r="O263" s="78"/>
      <c r="P263" s="78"/>
      <c r="Q263" s="78"/>
      <c r="R263" s="79" t="s">
        <v>511</v>
      </c>
      <c r="S263" s="80">
        <v>100000000</v>
      </c>
      <c r="AB263" s="19" t="s">
        <v>506</v>
      </c>
      <c r="AG263" s="78" t="s">
        <v>873</v>
      </c>
      <c r="AH263" s="81" t="s">
        <v>858</v>
      </c>
    </row>
    <row r="264" spans="2:34" x14ac:dyDescent="0.15">
      <c r="B264" s="68">
        <v>14</v>
      </c>
      <c r="C264" s="68" t="s">
        <v>1326</v>
      </c>
      <c r="D264" s="68" t="s">
        <v>508</v>
      </c>
      <c r="E264" s="135">
        <v>2</v>
      </c>
      <c r="F264" s="78" t="s">
        <v>8</v>
      </c>
      <c r="H264" s="78" t="s">
        <v>1327</v>
      </c>
      <c r="I264" s="78"/>
      <c r="J264" s="78"/>
      <c r="K264" s="78"/>
      <c r="L264" s="78"/>
      <c r="M264" s="78"/>
      <c r="N264" s="78"/>
      <c r="O264" s="78"/>
      <c r="P264" s="78"/>
      <c r="Q264" s="78"/>
      <c r="R264" s="79" t="s">
        <v>512</v>
      </c>
      <c r="S264" s="80">
        <v>110000000</v>
      </c>
      <c r="AB264" s="19" t="s">
        <v>509</v>
      </c>
      <c r="AG264" s="78" t="s">
        <v>874</v>
      </c>
      <c r="AH264" s="81" t="s">
        <v>859</v>
      </c>
    </row>
    <row r="265" spans="2:34" x14ac:dyDescent="0.15">
      <c r="B265" s="68">
        <v>15</v>
      </c>
      <c r="C265" s="68" t="s">
        <v>1328</v>
      </c>
      <c r="D265" s="68" t="s">
        <v>508</v>
      </c>
      <c r="E265" s="135">
        <v>3</v>
      </c>
      <c r="F265" s="78"/>
      <c r="H265" s="78" t="s">
        <v>1329</v>
      </c>
      <c r="I265" s="78"/>
      <c r="J265" s="78"/>
      <c r="K265" s="78"/>
      <c r="L265" s="78"/>
      <c r="M265" s="78"/>
      <c r="N265" s="78"/>
      <c r="O265" s="78"/>
      <c r="P265" s="78"/>
      <c r="Q265" s="78"/>
      <c r="R265" s="79" t="s">
        <v>513</v>
      </c>
      <c r="S265" s="80">
        <v>120000000</v>
      </c>
      <c r="AB265" s="19" t="s">
        <v>507</v>
      </c>
      <c r="AG265" s="78" t="s">
        <v>875</v>
      </c>
      <c r="AH265" s="81" t="s">
        <v>860</v>
      </c>
    </row>
    <row r="266" spans="2:34" x14ac:dyDescent="0.15">
      <c r="B266" s="68">
        <v>16</v>
      </c>
      <c r="C266" s="68" t="s">
        <v>1330</v>
      </c>
      <c r="D266" s="68" t="s">
        <v>508</v>
      </c>
      <c r="E266" s="135">
        <v>4</v>
      </c>
      <c r="F266" s="78"/>
      <c r="H266" s="78" t="s">
        <v>1331</v>
      </c>
      <c r="I266" s="78"/>
      <c r="J266" s="78"/>
      <c r="K266" s="78"/>
      <c r="L266" s="78"/>
      <c r="M266" s="78"/>
      <c r="N266" s="78"/>
      <c r="O266" s="78"/>
      <c r="P266" s="78"/>
      <c r="Q266" s="78"/>
      <c r="R266" s="79" t="s">
        <v>514</v>
      </c>
      <c r="S266" s="80">
        <v>130000000</v>
      </c>
      <c r="AB266" s="19" t="s">
        <v>508</v>
      </c>
      <c r="AG266" s="78" t="s">
        <v>876</v>
      </c>
      <c r="AH266" s="81" t="s">
        <v>861</v>
      </c>
    </row>
    <row r="267" spans="2:34" x14ac:dyDescent="0.15">
      <c r="B267" s="68">
        <v>17</v>
      </c>
      <c r="C267" s="68" t="s">
        <v>1332</v>
      </c>
      <c r="D267" s="68" t="s">
        <v>508</v>
      </c>
      <c r="E267" s="135">
        <v>5</v>
      </c>
      <c r="F267" s="78"/>
      <c r="H267" s="78" t="s">
        <v>1333</v>
      </c>
      <c r="I267" s="78"/>
      <c r="J267" s="78"/>
      <c r="K267" s="78"/>
      <c r="L267" s="78"/>
      <c r="M267" s="78"/>
      <c r="N267" s="78"/>
      <c r="O267" s="78"/>
      <c r="P267" s="78"/>
      <c r="Q267" s="78"/>
      <c r="R267" s="79" t="s">
        <v>515</v>
      </c>
      <c r="S267" s="80">
        <v>140000000</v>
      </c>
      <c r="AG267" s="78" t="s">
        <v>877</v>
      </c>
      <c r="AH267" s="81" t="s">
        <v>862</v>
      </c>
    </row>
    <row r="268" spans="2:34" x14ac:dyDescent="0.15">
      <c r="B268" s="68">
        <v>18</v>
      </c>
      <c r="C268" s="68" t="s">
        <v>1334</v>
      </c>
      <c r="D268" s="68" t="s">
        <v>508</v>
      </c>
      <c r="E268" s="135">
        <v>6</v>
      </c>
      <c r="F268" s="78"/>
      <c r="H268" s="78" t="s">
        <v>1335</v>
      </c>
      <c r="I268" s="78"/>
      <c r="J268" s="78"/>
      <c r="K268" s="78"/>
      <c r="L268" s="78"/>
      <c r="M268" s="78"/>
      <c r="N268" s="78"/>
      <c r="O268" s="78"/>
      <c r="P268" s="78"/>
      <c r="Q268" s="78"/>
      <c r="R268" s="79" t="s">
        <v>516</v>
      </c>
      <c r="S268" s="80">
        <v>200000000</v>
      </c>
      <c r="AG268" s="78" t="s">
        <v>878</v>
      </c>
      <c r="AH268" s="81" t="s">
        <v>863</v>
      </c>
    </row>
    <row r="269" spans="2:34" x14ac:dyDescent="0.15">
      <c r="B269" s="68">
        <v>19</v>
      </c>
      <c r="C269" s="68" t="s">
        <v>1336</v>
      </c>
      <c r="D269" s="68" t="s">
        <v>508</v>
      </c>
      <c r="E269" s="135" t="s">
        <v>1337</v>
      </c>
      <c r="F269" s="78"/>
      <c r="H269" s="78" t="s">
        <v>1338</v>
      </c>
      <c r="I269" s="78"/>
      <c r="J269" s="78"/>
      <c r="K269" s="78"/>
      <c r="L269" s="78"/>
      <c r="M269" s="78"/>
      <c r="N269" s="78"/>
      <c r="O269" s="78"/>
      <c r="P269" s="78"/>
      <c r="Q269" s="78"/>
      <c r="R269" s="79" t="s">
        <v>517</v>
      </c>
      <c r="S269" s="80">
        <v>210000000</v>
      </c>
      <c r="AG269" s="78" t="s">
        <v>879</v>
      </c>
      <c r="AH269" s="81" t="s">
        <v>864</v>
      </c>
    </row>
    <row r="270" spans="2:34" x14ac:dyDescent="0.15">
      <c r="B270" s="68">
        <v>20</v>
      </c>
      <c r="C270" s="68" t="s">
        <v>1339</v>
      </c>
      <c r="D270" s="68" t="s">
        <v>508</v>
      </c>
      <c r="E270" s="135" t="s">
        <v>1340</v>
      </c>
      <c r="F270" s="78"/>
      <c r="H270" s="78" t="s">
        <v>1341</v>
      </c>
      <c r="I270" s="78"/>
      <c r="J270" s="78"/>
      <c r="K270" s="78"/>
      <c r="L270" s="78"/>
      <c r="M270" s="78"/>
      <c r="N270" s="78"/>
      <c r="O270" s="78"/>
      <c r="P270" s="78"/>
      <c r="Q270" s="78"/>
      <c r="R270" s="79" t="s">
        <v>518</v>
      </c>
      <c r="S270" s="80">
        <v>220000000</v>
      </c>
      <c r="AG270" s="78" t="s">
        <v>880</v>
      </c>
      <c r="AH270" s="81" t="s">
        <v>865</v>
      </c>
    </row>
    <row r="271" spans="2:34" x14ac:dyDescent="0.15">
      <c r="B271" s="68">
        <v>21</v>
      </c>
      <c r="C271" s="68" t="s">
        <v>1342</v>
      </c>
      <c r="D271" s="68" t="s">
        <v>508</v>
      </c>
      <c r="E271" s="135" t="s">
        <v>1343</v>
      </c>
      <c r="F271" s="78"/>
      <c r="H271" s="78"/>
      <c r="I271" s="78"/>
      <c r="J271" s="78"/>
      <c r="K271" s="78"/>
      <c r="L271" s="78"/>
      <c r="M271" s="78"/>
      <c r="N271" s="78"/>
      <c r="O271" s="78"/>
      <c r="P271" s="78"/>
      <c r="Q271" s="78"/>
      <c r="R271" s="79" t="s">
        <v>519</v>
      </c>
      <c r="S271" s="80">
        <v>230000000</v>
      </c>
      <c r="AG271" s="78" t="s">
        <v>881</v>
      </c>
      <c r="AH271" s="81">
        <v>10</v>
      </c>
    </row>
    <row r="272" spans="2:34" x14ac:dyDescent="0.15">
      <c r="E272" s="135" t="s">
        <v>1344</v>
      </c>
      <c r="F272" s="78"/>
      <c r="H272" s="78" t="s">
        <v>1345</v>
      </c>
      <c r="I272" s="78"/>
      <c r="J272" s="78"/>
      <c r="K272" s="78"/>
      <c r="L272" s="78"/>
      <c r="M272" s="78"/>
      <c r="N272" s="78"/>
      <c r="O272" s="78"/>
      <c r="P272" s="78"/>
      <c r="Q272" s="78"/>
      <c r="R272" s="79" t="s">
        <v>520</v>
      </c>
      <c r="S272" s="80">
        <v>240000000</v>
      </c>
      <c r="AG272" s="78" t="s">
        <v>882</v>
      </c>
      <c r="AH272" s="81">
        <v>11</v>
      </c>
    </row>
    <row r="273" spans="2:34" x14ac:dyDescent="0.15">
      <c r="B273" s="68">
        <v>1</v>
      </c>
      <c r="C273" s="68" t="s">
        <v>1346</v>
      </c>
      <c r="D273" s="68" t="s">
        <v>507</v>
      </c>
      <c r="E273" s="135" t="s">
        <v>1347</v>
      </c>
      <c r="F273" s="78"/>
      <c r="H273" s="78" t="s">
        <v>1348</v>
      </c>
      <c r="I273" s="78"/>
      <c r="J273" s="78"/>
      <c r="K273" s="78"/>
      <c r="L273" s="78"/>
      <c r="M273" s="78"/>
      <c r="N273" s="78"/>
      <c r="O273" s="78"/>
      <c r="P273" s="78"/>
      <c r="Q273" s="78"/>
      <c r="R273" s="79"/>
      <c r="S273" s="80"/>
      <c r="AG273" s="78" t="s">
        <v>883</v>
      </c>
      <c r="AH273" s="81">
        <v>12</v>
      </c>
    </row>
    <row r="274" spans="2:34" x14ac:dyDescent="0.15">
      <c r="B274" s="68">
        <v>2</v>
      </c>
      <c r="C274" s="68" t="s">
        <v>1349</v>
      </c>
      <c r="D274" s="68" t="s">
        <v>507</v>
      </c>
      <c r="E274" s="135"/>
      <c r="F274" s="78"/>
      <c r="H274" s="78" t="s">
        <v>1350</v>
      </c>
      <c r="I274" s="78"/>
      <c r="J274" s="78"/>
      <c r="K274" s="78"/>
      <c r="L274" s="78"/>
      <c r="M274" s="78"/>
      <c r="N274" s="78"/>
      <c r="O274" s="78"/>
      <c r="P274" s="78"/>
      <c r="Q274" s="78"/>
      <c r="R274" s="79"/>
      <c r="S274" s="80"/>
      <c r="AG274" s="78" t="s">
        <v>884</v>
      </c>
      <c r="AH274" s="81">
        <v>13</v>
      </c>
    </row>
    <row r="275" spans="2:34" x14ac:dyDescent="0.15">
      <c r="B275" s="68">
        <v>3</v>
      </c>
      <c r="C275" s="68" t="s">
        <v>1351</v>
      </c>
      <c r="D275" s="68" t="s">
        <v>507</v>
      </c>
      <c r="E275" s="135"/>
      <c r="F275" s="78"/>
      <c r="H275" s="78" t="s">
        <v>1352</v>
      </c>
      <c r="I275" s="78"/>
      <c r="J275" s="78"/>
      <c r="K275" s="78"/>
      <c r="L275" s="78"/>
      <c r="M275" s="78"/>
      <c r="N275" s="78"/>
      <c r="O275" s="78"/>
      <c r="P275" s="78"/>
      <c r="Q275" s="78"/>
      <c r="R275" s="79"/>
      <c r="S275" s="80"/>
      <c r="AG275" s="78" t="s">
        <v>869</v>
      </c>
      <c r="AH275" s="81">
        <v>14</v>
      </c>
    </row>
    <row r="276" spans="2:34" x14ac:dyDescent="0.15">
      <c r="B276" s="68">
        <v>4</v>
      </c>
      <c r="C276" s="68" t="s">
        <v>1353</v>
      </c>
      <c r="D276" s="68" t="s">
        <v>507</v>
      </c>
      <c r="E276" s="135"/>
      <c r="F276" s="78"/>
      <c r="H276" s="78" t="s">
        <v>1354</v>
      </c>
      <c r="I276" s="78"/>
      <c r="J276" s="78"/>
      <c r="K276" s="78"/>
      <c r="L276" s="78"/>
      <c r="M276" s="78"/>
      <c r="N276" s="78"/>
      <c r="O276" s="78"/>
      <c r="P276" s="78"/>
      <c r="Q276" s="78"/>
      <c r="R276" s="79"/>
      <c r="S276" s="80"/>
      <c r="AG276" s="78" t="s">
        <v>885</v>
      </c>
      <c r="AH276" s="81">
        <v>15</v>
      </c>
    </row>
    <row r="277" spans="2:34" x14ac:dyDescent="0.15">
      <c r="B277" s="68">
        <v>5</v>
      </c>
      <c r="C277" s="68" t="s">
        <v>1355</v>
      </c>
      <c r="D277" s="68" t="s">
        <v>507</v>
      </c>
      <c r="E277" s="135"/>
      <c r="F277" s="78"/>
      <c r="H277" s="78" t="s">
        <v>1356</v>
      </c>
      <c r="I277" s="78"/>
      <c r="J277" s="78"/>
      <c r="K277" s="78"/>
      <c r="L277" s="78"/>
      <c r="M277" s="78"/>
      <c r="N277" s="78"/>
      <c r="O277" s="78"/>
      <c r="P277" s="78"/>
      <c r="Q277" s="78"/>
      <c r="R277" s="79"/>
      <c r="S277" s="80"/>
      <c r="AG277" s="78" t="s">
        <v>886</v>
      </c>
      <c r="AH277" s="81">
        <v>16</v>
      </c>
    </row>
    <row r="278" spans="2:34" x14ac:dyDescent="0.15">
      <c r="B278" s="68">
        <v>6</v>
      </c>
      <c r="C278" s="68" t="s">
        <v>1357</v>
      </c>
      <c r="D278" s="68" t="s">
        <v>507</v>
      </c>
      <c r="E278" s="135"/>
      <c r="F278" s="78"/>
      <c r="H278" s="78" t="s">
        <v>1358</v>
      </c>
      <c r="I278" s="78"/>
      <c r="J278" s="78"/>
      <c r="K278" s="78"/>
      <c r="L278" s="78"/>
      <c r="M278" s="78"/>
      <c r="N278" s="78"/>
      <c r="O278" s="78"/>
      <c r="P278" s="78"/>
      <c r="Q278" s="78"/>
      <c r="R278" s="79"/>
      <c r="S278" s="80"/>
      <c r="AG278" s="78" t="s">
        <v>887</v>
      </c>
      <c r="AH278" s="81">
        <v>17</v>
      </c>
    </row>
    <row r="279" spans="2:34" x14ac:dyDescent="0.15">
      <c r="B279" s="68">
        <v>7</v>
      </c>
      <c r="C279" s="68" t="s">
        <v>1359</v>
      </c>
      <c r="D279" s="68" t="s">
        <v>507</v>
      </c>
      <c r="E279" s="135"/>
      <c r="F279" s="78"/>
      <c r="H279" s="78" t="s">
        <v>1360</v>
      </c>
      <c r="I279" s="78"/>
      <c r="J279" s="78"/>
      <c r="K279" s="78"/>
      <c r="L279" s="78"/>
      <c r="M279" s="78"/>
      <c r="N279" s="78"/>
      <c r="O279" s="78"/>
      <c r="P279" s="78"/>
      <c r="Q279" s="78"/>
      <c r="R279" s="79"/>
      <c r="S279" s="80"/>
      <c r="AG279" s="78" t="s">
        <v>888</v>
      </c>
      <c r="AH279" s="81">
        <v>18</v>
      </c>
    </row>
    <row r="280" spans="2:34" x14ac:dyDescent="0.15">
      <c r="E280" s="135"/>
      <c r="F280" s="78"/>
      <c r="H280" s="78" t="s">
        <v>1361</v>
      </c>
      <c r="I280" s="78"/>
      <c r="J280" s="78"/>
      <c r="K280" s="78"/>
      <c r="L280" s="78"/>
      <c r="M280" s="78"/>
      <c r="N280" s="78"/>
      <c r="O280" s="78"/>
      <c r="P280" s="78"/>
      <c r="Q280" s="78"/>
      <c r="R280" s="79"/>
      <c r="S280" s="80"/>
      <c r="AG280" s="78" t="s">
        <v>889</v>
      </c>
      <c r="AH280" s="81">
        <v>19</v>
      </c>
    </row>
    <row r="281" spans="2:34" x14ac:dyDescent="0.15">
      <c r="C281" s="68" t="s">
        <v>1362</v>
      </c>
      <c r="D281" s="68" t="s">
        <v>508</v>
      </c>
      <c r="E281" s="78"/>
      <c r="F281" s="78"/>
      <c r="H281" s="78" t="s">
        <v>1363</v>
      </c>
      <c r="I281" s="78"/>
      <c r="J281" s="78"/>
      <c r="K281" s="78"/>
      <c r="L281" s="78"/>
      <c r="M281" s="78"/>
      <c r="N281" s="78"/>
      <c r="O281" s="78"/>
      <c r="P281" s="78"/>
      <c r="Q281" s="78"/>
      <c r="R281" s="79"/>
      <c r="S281" s="80"/>
      <c r="AG281" s="78" t="s">
        <v>890</v>
      </c>
      <c r="AH281" s="81">
        <v>20</v>
      </c>
    </row>
    <row r="282" spans="2:34" x14ac:dyDescent="0.15">
      <c r="C282" s="68" t="s">
        <v>1364</v>
      </c>
      <c r="D282" s="68" t="s">
        <v>508</v>
      </c>
      <c r="E282" s="78"/>
      <c r="F282" s="78"/>
      <c r="H282" s="78" t="s">
        <v>1365</v>
      </c>
      <c r="I282" s="78"/>
      <c r="J282" s="78"/>
      <c r="K282" s="78"/>
      <c r="L282" s="78"/>
      <c r="M282" s="78"/>
      <c r="N282" s="78"/>
      <c r="O282" s="78"/>
      <c r="P282" s="78"/>
      <c r="Q282" s="78"/>
      <c r="R282" s="79"/>
      <c r="S282" s="80"/>
      <c r="AG282" s="78" t="s">
        <v>891</v>
      </c>
      <c r="AH282" s="81">
        <v>21</v>
      </c>
    </row>
    <row r="283" spans="2:34" x14ac:dyDescent="0.15">
      <c r="E283" s="78"/>
      <c r="F283" s="78"/>
      <c r="H283" s="78" t="s">
        <v>1366</v>
      </c>
      <c r="I283" s="78"/>
      <c r="J283" s="78"/>
      <c r="K283" s="78"/>
      <c r="L283" s="78"/>
      <c r="M283" s="78"/>
      <c r="N283" s="78"/>
      <c r="O283" s="78"/>
      <c r="P283" s="78"/>
      <c r="Q283" s="78"/>
      <c r="R283" s="79"/>
      <c r="S283" s="80"/>
      <c r="AG283" s="78" t="s">
        <v>892</v>
      </c>
      <c r="AH283" s="81">
        <v>22</v>
      </c>
    </row>
    <row r="284" spans="2:34" x14ac:dyDescent="0.15">
      <c r="C284" s="68" t="s">
        <v>1367</v>
      </c>
      <c r="D284" s="68" t="s">
        <v>505</v>
      </c>
      <c r="E284" s="78"/>
      <c r="F284" s="78"/>
      <c r="H284" s="78" t="s">
        <v>1368</v>
      </c>
      <c r="I284" s="78"/>
      <c r="J284" s="78"/>
      <c r="K284" s="78"/>
      <c r="L284" s="78"/>
      <c r="M284" s="78"/>
      <c r="N284" s="78"/>
      <c r="O284" s="78"/>
      <c r="P284" s="78"/>
      <c r="Q284" s="78"/>
      <c r="R284" s="79"/>
      <c r="S284" s="80"/>
      <c r="AG284" s="78" t="s">
        <v>893</v>
      </c>
      <c r="AH284" s="81">
        <v>23</v>
      </c>
    </row>
    <row r="285" spans="2:34" x14ac:dyDescent="0.15">
      <c r="C285" s="68" t="s">
        <v>1369</v>
      </c>
      <c r="D285" s="68" t="s">
        <v>505</v>
      </c>
      <c r="E285" s="78"/>
      <c r="F285" s="78"/>
      <c r="H285" s="78" t="s">
        <v>1370</v>
      </c>
      <c r="I285" s="78"/>
      <c r="J285" s="78"/>
      <c r="K285" s="78"/>
      <c r="L285" s="78"/>
      <c r="M285" s="78"/>
      <c r="N285" s="78"/>
      <c r="O285" s="78"/>
      <c r="P285" s="78"/>
      <c r="Q285" s="78"/>
      <c r="R285" s="79"/>
      <c r="S285" s="80"/>
      <c r="AG285" s="78" t="s">
        <v>894</v>
      </c>
      <c r="AH285" s="81">
        <v>24</v>
      </c>
    </row>
    <row r="286" spans="2:34" x14ac:dyDescent="0.15">
      <c r="E286" s="78"/>
      <c r="F286" s="78"/>
      <c r="H286" s="78" t="s">
        <v>1371</v>
      </c>
      <c r="I286" s="78"/>
      <c r="J286" s="78"/>
      <c r="K286" s="78"/>
      <c r="L286" s="78"/>
      <c r="M286" s="78"/>
      <c r="N286" s="78"/>
      <c r="O286" s="78"/>
      <c r="P286" s="78"/>
      <c r="Q286" s="78"/>
      <c r="R286" s="79"/>
      <c r="S286" s="80"/>
      <c r="AG286" s="78" t="s">
        <v>895</v>
      </c>
      <c r="AH286" s="81">
        <v>25</v>
      </c>
    </row>
    <row r="287" spans="2:34" x14ac:dyDescent="0.15">
      <c r="E287" s="78"/>
      <c r="F287" s="78"/>
      <c r="H287" s="78" t="s">
        <v>1372</v>
      </c>
      <c r="I287" s="78"/>
      <c r="J287" s="78"/>
      <c r="K287" s="78"/>
      <c r="L287" s="78"/>
      <c r="M287" s="78"/>
      <c r="N287" s="78"/>
      <c r="O287" s="78"/>
      <c r="P287" s="78"/>
      <c r="Q287" s="78"/>
      <c r="R287" s="79"/>
      <c r="S287" s="80"/>
      <c r="AG287" s="78" t="s">
        <v>896</v>
      </c>
      <c r="AH287" s="81">
        <v>26</v>
      </c>
    </row>
    <row r="288" spans="2:34" x14ac:dyDescent="0.15">
      <c r="C288" s="68" t="s">
        <v>920</v>
      </c>
      <c r="D288" s="68" t="s">
        <v>505</v>
      </c>
      <c r="E288" s="78"/>
      <c r="F288" s="78"/>
      <c r="H288" s="78" t="s">
        <v>1373</v>
      </c>
      <c r="I288" s="78"/>
      <c r="J288" s="78"/>
      <c r="K288" s="78"/>
      <c r="L288" s="78"/>
      <c r="M288" s="78"/>
      <c r="N288" s="78"/>
      <c r="O288" s="78"/>
      <c r="P288" s="78"/>
      <c r="Q288" s="78"/>
      <c r="R288" s="79"/>
      <c r="S288" s="80"/>
      <c r="AG288" s="78" t="s">
        <v>897</v>
      </c>
      <c r="AH288" s="81">
        <v>27</v>
      </c>
    </row>
    <row r="289" spans="3:34" x14ac:dyDescent="0.15">
      <c r="E289" s="78"/>
      <c r="F289" s="78"/>
      <c r="H289" s="78" t="s">
        <v>1374</v>
      </c>
      <c r="I289" s="78"/>
      <c r="J289" s="78"/>
      <c r="K289" s="78"/>
      <c r="L289" s="78"/>
      <c r="M289" s="78"/>
      <c r="N289" s="78"/>
      <c r="O289" s="78"/>
      <c r="P289" s="78"/>
      <c r="Q289" s="78"/>
      <c r="R289" s="79"/>
      <c r="S289" s="80"/>
      <c r="AG289" s="78" t="s">
        <v>898</v>
      </c>
      <c r="AH289" s="81">
        <v>28</v>
      </c>
    </row>
    <row r="290" spans="3:34" x14ac:dyDescent="0.15">
      <c r="E290" s="78"/>
      <c r="F290" s="78"/>
      <c r="H290" s="78" t="s">
        <v>1375</v>
      </c>
      <c r="I290" s="78"/>
      <c r="J290" s="78"/>
      <c r="K290" s="78"/>
      <c r="L290" s="78"/>
      <c r="M290" s="78"/>
      <c r="N290" s="78"/>
      <c r="O290" s="78"/>
      <c r="P290" s="78"/>
      <c r="Q290" s="78"/>
      <c r="R290" s="79"/>
      <c r="S290" s="80"/>
      <c r="AG290" s="78" t="s">
        <v>899</v>
      </c>
      <c r="AH290" s="81">
        <v>29</v>
      </c>
    </row>
    <row r="291" spans="3:34" x14ac:dyDescent="0.15">
      <c r="C291" s="68" t="s">
        <v>99</v>
      </c>
      <c r="D291" s="68" t="s">
        <v>509</v>
      </c>
      <c r="E291" s="78"/>
      <c r="F291" s="78"/>
      <c r="H291" s="78" t="s">
        <v>1376</v>
      </c>
      <c r="I291" s="78"/>
      <c r="J291" s="78"/>
      <c r="K291" s="78"/>
      <c r="L291" s="78"/>
      <c r="M291" s="78"/>
      <c r="N291" s="78"/>
      <c r="O291" s="78"/>
      <c r="P291" s="78"/>
      <c r="Q291" s="78"/>
      <c r="R291" s="79"/>
      <c r="S291" s="80"/>
      <c r="AG291" s="78" t="s">
        <v>870</v>
      </c>
      <c r="AH291" s="81">
        <v>30</v>
      </c>
    </row>
    <row r="292" spans="3:34" x14ac:dyDescent="0.15">
      <c r="C292" s="68" t="s">
        <v>102</v>
      </c>
      <c r="D292" s="68" t="s">
        <v>509</v>
      </c>
      <c r="E292" s="78"/>
      <c r="F292" s="78"/>
      <c r="H292" s="78" t="s">
        <v>1377</v>
      </c>
      <c r="I292" s="78"/>
      <c r="J292" s="78"/>
      <c r="K292" s="78"/>
      <c r="L292" s="78"/>
      <c r="M292" s="78"/>
      <c r="N292" s="78"/>
      <c r="O292" s="78"/>
      <c r="P292" s="78"/>
      <c r="Q292" s="78"/>
      <c r="R292" s="79"/>
      <c r="S292" s="80"/>
      <c r="AG292" s="78" t="s">
        <v>900</v>
      </c>
      <c r="AH292" s="81">
        <v>31</v>
      </c>
    </row>
    <row r="293" spans="3:34" x14ac:dyDescent="0.15">
      <c r="C293" s="68" t="s">
        <v>468</v>
      </c>
      <c r="D293" s="68" t="s">
        <v>509</v>
      </c>
      <c r="E293" s="78"/>
      <c r="F293" s="78"/>
      <c r="H293" s="78" t="s">
        <v>1378</v>
      </c>
      <c r="I293" s="78"/>
      <c r="J293" s="78"/>
      <c r="K293" s="78"/>
      <c r="L293" s="78"/>
      <c r="M293" s="78"/>
      <c r="N293" s="78"/>
      <c r="O293" s="78"/>
      <c r="P293" s="78"/>
      <c r="Q293" s="78"/>
      <c r="R293" s="79"/>
      <c r="S293" s="80"/>
      <c r="AG293" s="78" t="s">
        <v>901</v>
      </c>
      <c r="AH293" s="81">
        <v>32</v>
      </c>
    </row>
    <row r="294" spans="3:34" x14ac:dyDescent="0.15">
      <c r="C294" s="68" t="s">
        <v>471</v>
      </c>
      <c r="D294" s="68" t="s">
        <v>509</v>
      </c>
      <c r="H294" s="78" t="s">
        <v>1379</v>
      </c>
      <c r="AG294" s="78" t="s">
        <v>902</v>
      </c>
      <c r="AH294" s="81">
        <v>33</v>
      </c>
    </row>
    <row r="295" spans="3:34" x14ac:dyDescent="0.15">
      <c r="C295" s="68" t="s">
        <v>105</v>
      </c>
      <c r="D295" s="68" t="s">
        <v>509</v>
      </c>
      <c r="H295" s="78" t="s">
        <v>1380</v>
      </c>
      <c r="AG295" s="78" t="s">
        <v>903</v>
      </c>
      <c r="AH295" s="81">
        <v>34</v>
      </c>
    </row>
    <row r="296" spans="3:34" x14ac:dyDescent="0.15">
      <c r="C296" s="68" t="s">
        <v>108</v>
      </c>
      <c r="D296" s="68" t="s">
        <v>509</v>
      </c>
      <c r="H296" s="78" t="s">
        <v>1381</v>
      </c>
      <c r="AG296" s="78" t="s">
        <v>904</v>
      </c>
      <c r="AH296" s="81">
        <v>35</v>
      </c>
    </row>
    <row r="297" spans="3:34" x14ac:dyDescent="0.15">
      <c r="C297" s="68" t="s">
        <v>111</v>
      </c>
      <c r="D297" s="68" t="s">
        <v>509</v>
      </c>
      <c r="H297" s="146" t="s">
        <v>1382</v>
      </c>
      <c r="AG297" s="78" t="s">
        <v>905</v>
      </c>
      <c r="AH297" s="81">
        <v>36</v>
      </c>
    </row>
    <row r="298" spans="3:34" x14ac:dyDescent="0.15">
      <c r="C298" s="68" t="s">
        <v>127</v>
      </c>
      <c r="D298" s="68" t="s">
        <v>509</v>
      </c>
      <c r="H298" s="146" t="s">
        <v>1419</v>
      </c>
      <c r="AG298" s="78" t="s">
        <v>906</v>
      </c>
      <c r="AH298" s="81">
        <v>37</v>
      </c>
    </row>
    <row r="299" spans="3:34" x14ac:dyDescent="0.15">
      <c r="C299" s="68" t="s">
        <v>114</v>
      </c>
      <c r="D299" s="68" t="s">
        <v>509</v>
      </c>
      <c r="H299" s="78" t="s">
        <v>1383</v>
      </c>
      <c r="J299" s="170"/>
      <c r="K299" s="170"/>
      <c r="L299" s="170"/>
      <c r="M299" s="171"/>
      <c r="AG299" s="78" t="s">
        <v>907</v>
      </c>
      <c r="AH299" s="81">
        <v>38</v>
      </c>
    </row>
    <row r="300" spans="3:34" x14ac:dyDescent="0.15">
      <c r="C300" s="68" t="s">
        <v>117</v>
      </c>
      <c r="D300" s="68" t="s">
        <v>509</v>
      </c>
      <c r="J300" s="170"/>
      <c r="K300" s="170"/>
      <c r="L300" s="170"/>
      <c r="M300" s="171"/>
      <c r="AG300" s="78" t="s">
        <v>908</v>
      </c>
      <c r="AH300" s="81">
        <v>39</v>
      </c>
    </row>
    <row r="301" spans="3:34" x14ac:dyDescent="0.15">
      <c r="C301" s="68" t="s">
        <v>120</v>
      </c>
      <c r="D301" s="68" t="s">
        <v>509</v>
      </c>
      <c r="H301" s="145" t="s">
        <v>7</v>
      </c>
      <c r="I301" s="145" t="s">
        <v>8</v>
      </c>
      <c r="J301" s="170"/>
      <c r="K301" s="170"/>
      <c r="L301" s="170"/>
      <c r="M301" s="171"/>
      <c r="AG301" s="78" t="s">
        <v>909</v>
      </c>
      <c r="AH301" s="81">
        <v>40</v>
      </c>
    </row>
    <row r="302" spans="3:34" x14ac:dyDescent="0.15">
      <c r="C302" s="68" t="s">
        <v>123</v>
      </c>
      <c r="D302" s="68" t="s">
        <v>509</v>
      </c>
      <c r="H302" s="170" t="s">
        <v>1325</v>
      </c>
      <c r="I302" s="170" t="s">
        <v>1345</v>
      </c>
      <c r="J302" s="170"/>
      <c r="K302" s="170"/>
      <c r="L302" s="170"/>
      <c r="M302" s="171"/>
      <c r="AG302" s="78" t="s">
        <v>910</v>
      </c>
      <c r="AH302" s="81">
        <v>41</v>
      </c>
    </row>
    <row r="303" spans="3:34" x14ac:dyDescent="0.15">
      <c r="C303" s="68" t="s">
        <v>1142</v>
      </c>
      <c r="D303" s="68" t="s">
        <v>509</v>
      </c>
      <c r="H303" s="170" t="s">
        <v>1327</v>
      </c>
      <c r="I303" s="170" t="s">
        <v>1348</v>
      </c>
      <c r="J303" s="170"/>
      <c r="K303" s="170"/>
      <c r="L303" s="170"/>
      <c r="M303" s="171"/>
      <c r="AG303" s="78" t="s">
        <v>911</v>
      </c>
      <c r="AH303" s="81">
        <v>42</v>
      </c>
    </row>
    <row r="304" spans="3:34" x14ac:dyDescent="0.15">
      <c r="C304" s="68" t="s">
        <v>1041</v>
      </c>
      <c r="D304" s="68" t="s">
        <v>509</v>
      </c>
      <c r="H304" s="170" t="s">
        <v>1329</v>
      </c>
      <c r="I304" s="170" t="s">
        <v>1350</v>
      </c>
      <c r="J304" s="170"/>
      <c r="K304" s="170"/>
      <c r="L304" s="170"/>
      <c r="M304" s="171"/>
      <c r="AG304" s="78" t="s">
        <v>912</v>
      </c>
      <c r="AH304" s="81">
        <v>43</v>
      </c>
    </row>
    <row r="305" spans="3:34" x14ac:dyDescent="0.15">
      <c r="C305" s="68" t="s">
        <v>154</v>
      </c>
      <c r="D305" s="68" t="s">
        <v>509</v>
      </c>
      <c r="H305" s="170" t="s">
        <v>1331</v>
      </c>
      <c r="I305" s="170" t="s">
        <v>1352</v>
      </c>
      <c r="J305" s="170"/>
      <c r="K305" s="170"/>
      <c r="L305" s="170"/>
      <c r="M305" s="171"/>
      <c r="AG305" s="78" t="s">
        <v>913</v>
      </c>
      <c r="AH305" s="81">
        <v>44</v>
      </c>
    </row>
    <row r="306" spans="3:34" x14ac:dyDescent="0.15">
      <c r="C306" s="68" t="s">
        <v>156</v>
      </c>
      <c r="D306" s="68" t="s">
        <v>509</v>
      </c>
      <c r="H306" s="170" t="s">
        <v>1333</v>
      </c>
      <c r="I306" s="170" t="s">
        <v>1354</v>
      </c>
      <c r="J306" s="170"/>
      <c r="K306" s="170"/>
      <c r="L306" s="170"/>
      <c r="M306" s="171"/>
      <c r="AG306" s="78" t="s">
        <v>914</v>
      </c>
      <c r="AH306" s="81">
        <v>45</v>
      </c>
    </row>
    <row r="307" spans="3:34" x14ac:dyDescent="0.15">
      <c r="C307" s="68" t="s">
        <v>165</v>
      </c>
      <c r="D307" s="68" t="s">
        <v>509</v>
      </c>
      <c r="H307" s="170" t="s">
        <v>1335</v>
      </c>
      <c r="I307" s="170" t="s">
        <v>1356</v>
      </c>
      <c r="J307" s="170"/>
      <c r="K307" s="170"/>
      <c r="L307" s="170"/>
      <c r="M307" s="171"/>
      <c r="AG307" s="78" t="s">
        <v>871</v>
      </c>
      <c r="AH307" s="81">
        <v>46</v>
      </c>
    </row>
    <row r="308" spans="3:34" x14ac:dyDescent="0.15">
      <c r="C308" s="68" t="s">
        <v>162</v>
      </c>
      <c r="D308" s="68" t="s">
        <v>509</v>
      </c>
      <c r="H308" s="170" t="s">
        <v>1384</v>
      </c>
      <c r="I308" s="170" t="s">
        <v>1358</v>
      </c>
      <c r="J308" s="170"/>
      <c r="K308" s="170"/>
      <c r="L308" s="170"/>
      <c r="M308" s="171"/>
      <c r="AG308" s="78" t="s">
        <v>915</v>
      </c>
      <c r="AH308" s="81">
        <v>47</v>
      </c>
    </row>
    <row r="309" spans="3:34" x14ac:dyDescent="0.15">
      <c r="C309" s="68" t="s">
        <v>159</v>
      </c>
      <c r="D309" s="68" t="s">
        <v>509</v>
      </c>
      <c r="H309" s="170" t="s">
        <v>1341</v>
      </c>
      <c r="I309" s="170" t="s">
        <v>1360</v>
      </c>
      <c r="J309" s="170"/>
      <c r="K309" s="170"/>
      <c r="L309" s="170"/>
      <c r="M309" s="171"/>
      <c r="AG309" s="78" t="s">
        <v>916</v>
      </c>
      <c r="AH309" s="81">
        <v>49</v>
      </c>
    </row>
    <row r="310" spans="3:34" x14ac:dyDescent="0.15">
      <c r="C310" s="68" t="s">
        <v>1042</v>
      </c>
      <c r="D310" s="68" t="s">
        <v>509</v>
      </c>
      <c r="H310" s="170" t="s">
        <v>1361</v>
      </c>
      <c r="I310" s="170" t="s">
        <v>1372</v>
      </c>
      <c r="J310" s="170"/>
      <c r="K310" s="170"/>
      <c r="L310" s="170"/>
      <c r="M310" s="171"/>
    </row>
    <row r="311" spans="3:34" x14ac:dyDescent="0.15">
      <c r="C311" s="68" t="s">
        <v>175</v>
      </c>
      <c r="D311" s="68" t="s">
        <v>509</v>
      </c>
      <c r="H311" s="170" t="s">
        <v>1385</v>
      </c>
      <c r="I311" s="170" t="s">
        <v>1386</v>
      </c>
      <c r="J311" s="170"/>
      <c r="K311" s="170"/>
      <c r="L311" s="170"/>
      <c r="M311" s="171"/>
    </row>
    <row r="312" spans="3:34" x14ac:dyDescent="0.15">
      <c r="C312" s="68" t="s">
        <v>178</v>
      </c>
      <c r="D312" s="68" t="s">
        <v>509</v>
      </c>
      <c r="H312" s="170" t="s">
        <v>1365</v>
      </c>
      <c r="I312" s="170" t="s">
        <v>1374</v>
      </c>
      <c r="J312" s="170"/>
      <c r="K312" s="170"/>
      <c r="L312" s="170"/>
      <c r="M312" s="171"/>
    </row>
    <row r="313" spans="3:34" x14ac:dyDescent="0.15">
      <c r="C313" s="68" t="s">
        <v>210</v>
      </c>
      <c r="D313" s="68" t="s">
        <v>509</v>
      </c>
      <c r="H313" s="170" t="s">
        <v>1366</v>
      </c>
      <c r="I313" s="170" t="s">
        <v>1375</v>
      </c>
      <c r="J313" s="170"/>
      <c r="K313" s="170"/>
      <c r="L313" s="170"/>
      <c r="M313" s="171"/>
    </row>
    <row r="314" spans="3:34" x14ac:dyDescent="0.15">
      <c r="C314" s="68" t="s">
        <v>201</v>
      </c>
      <c r="D314" s="68" t="s">
        <v>509</v>
      </c>
      <c r="H314" s="170" t="s">
        <v>1368</v>
      </c>
      <c r="I314" s="170" t="s">
        <v>1376</v>
      </c>
      <c r="J314" s="170"/>
      <c r="K314" s="170"/>
      <c r="L314" s="170"/>
      <c r="M314" s="171"/>
    </row>
    <row r="315" spans="3:34" x14ac:dyDescent="0.15">
      <c r="C315" s="68" t="s">
        <v>184</v>
      </c>
      <c r="D315" s="68" t="s">
        <v>509</v>
      </c>
      <c r="H315" s="170" t="s">
        <v>1370</v>
      </c>
      <c r="I315" s="170" t="s">
        <v>1377</v>
      </c>
      <c r="J315" s="170"/>
      <c r="K315" s="170"/>
      <c r="L315" s="170"/>
      <c r="M315" s="171"/>
    </row>
    <row r="316" spans="3:34" x14ac:dyDescent="0.15">
      <c r="C316" s="68" t="s">
        <v>189</v>
      </c>
      <c r="D316" s="68" t="s">
        <v>509</v>
      </c>
      <c r="H316" s="170" t="s">
        <v>1371</v>
      </c>
      <c r="I316" s="170" t="s">
        <v>1378</v>
      </c>
      <c r="J316" s="170"/>
      <c r="K316" s="170"/>
      <c r="L316" s="170"/>
      <c r="M316" s="171"/>
    </row>
    <row r="317" spans="3:34" x14ac:dyDescent="0.15">
      <c r="C317" s="68" t="s">
        <v>186</v>
      </c>
      <c r="D317" s="68" t="s">
        <v>509</v>
      </c>
      <c r="H317" s="170" t="s">
        <v>1387</v>
      </c>
      <c r="I317" s="170" t="s">
        <v>1388</v>
      </c>
      <c r="J317" s="170"/>
      <c r="K317" s="170"/>
      <c r="L317" s="170"/>
      <c r="M317" s="171"/>
    </row>
    <row r="318" spans="3:34" x14ac:dyDescent="0.15">
      <c r="C318" s="68" t="s">
        <v>192</v>
      </c>
      <c r="D318" s="68" t="s">
        <v>509</v>
      </c>
      <c r="H318" s="170" t="s">
        <v>1389</v>
      </c>
      <c r="I318" s="170" t="s">
        <v>1390</v>
      </c>
      <c r="J318" s="146"/>
      <c r="K318" s="146"/>
    </row>
    <row r="319" spans="3:34" x14ac:dyDescent="0.15">
      <c r="H319" s="170" t="s">
        <v>1391</v>
      </c>
      <c r="I319" s="170" t="s">
        <v>1392</v>
      </c>
      <c r="J319" s="146"/>
      <c r="K319" s="146"/>
    </row>
    <row r="320" spans="3:34" x14ac:dyDescent="0.15">
      <c r="H320" s="170" t="s">
        <v>1393</v>
      </c>
      <c r="I320" s="170" t="s">
        <v>1394</v>
      </c>
      <c r="J320" s="146"/>
      <c r="K320" s="146"/>
    </row>
    <row r="321" spans="2:11" x14ac:dyDescent="0.15">
      <c r="H321" s="170" t="s">
        <v>1395</v>
      </c>
      <c r="I321" s="170" t="s">
        <v>1396</v>
      </c>
      <c r="J321" s="146"/>
      <c r="K321" s="146"/>
    </row>
    <row r="322" spans="2:11" x14ac:dyDescent="0.15">
      <c r="H322" s="170" t="s">
        <v>1380</v>
      </c>
      <c r="I322" s="146" t="s">
        <v>1397</v>
      </c>
      <c r="J322" s="146"/>
      <c r="K322" s="146"/>
    </row>
    <row r="323" spans="2:11" x14ac:dyDescent="0.15">
      <c r="H323" s="68" t="s">
        <v>1398</v>
      </c>
      <c r="I323" s="146" t="s">
        <v>1399</v>
      </c>
      <c r="J323" s="146"/>
      <c r="K323" s="146"/>
    </row>
    <row r="324" spans="2:11" x14ac:dyDescent="0.15">
      <c r="H324" s="68" t="s">
        <v>1400</v>
      </c>
      <c r="I324" s="170" t="s">
        <v>1401</v>
      </c>
      <c r="J324" s="146"/>
      <c r="K324" s="146"/>
    </row>
    <row r="325" spans="2:11" x14ac:dyDescent="0.15">
      <c r="H325" s="68" t="s">
        <v>1402</v>
      </c>
      <c r="I325" s="68" t="s">
        <v>1403</v>
      </c>
      <c r="J325" s="146"/>
      <c r="K325" s="146"/>
    </row>
    <row r="326" spans="2:11" x14ac:dyDescent="0.15">
      <c r="H326" s="68" t="s">
        <v>1404</v>
      </c>
      <c r="I326" s="68" t="s">
        <v>1405</v>
      </c>
      <c r="J326" s="146"/>
      <c r="K326" s="146"/>
    </row>
    <row r="327" spans="2:11" x14ac:dyDescent="0.15">
      <c r="H327" s="170" t="s">
        <v>1406</v>
      </c>
      <c r="I327" s="170" t="s">
        <v>1407</v>
      </c>
      <c r="J327" s="146"/>
      <c r="K327" s="146"/>
    </row>
    <row r="328" spans="2:11" x14ac:dyDescent="0.15">
      <c r="G328" s="170"/>
      <c r="I328" s="146"/>
      <c r="J328" s="146"/>
      <c r="K328" s="146"/>
    </row>
    <row r="329" spans="2:11" x14ac:dyDescent="0.15">
      <c r="C329" s="68" t="s">
        <v>195</v>
      </c>
      <c r="D329" s="68" t="s">
        <v>509</v>
      </c>
    </row>
    <row r="330" spans="2:11" x14ac:dyDescent="0.15">
      <c r="B330" s="68" t="s">
        <v>239</v>
      </c>
      <c r="C330" s="164" t="s">
        <v>877</v>
      </c>
      <c r="D330" s="68" t="s">
        <v>1264</v>
      </c>
    </row>
    <row r="331" spans="2:11" x14ac:dyDescent="0.15">
      <c r="B331" s="68" t="s">
        <v>236</v>
      </c>
      <c r="C331" s="164" t="s">
        <v>877</v>
      </c>
      <c r="D331" s="68" t="s">
        <v>1264</v>
      </c>
    </row>
    <row r="332" spans="2:11" x14ac:dyDescent="0.15">
      <c r="B332" s="68" t="s">
        <v>130</v>
      </c>
      <c r="C332" s="164" t="s">
        <v>877</v>
      </c>
      <c r="D332" s="68" t="s">
        <v>1264</v>
      </c>
    </row>
    <row r="333" spans="2:11" x14ac:dyDescent="0.15">
      <c r="B333" s="68" t="s">
        <v>132</v>
      </c>
      <c r="C333" s="164" t="s">
        <v>877</v>
      </c>
      <c r="D333" s="68" t="s">
        <v>1264</v>
      </c>
    </row>
    <row r="334" spans="2:11" x14ac:dyDescent="0.15">
      <c r="B334" s="68" t="s">
        <v>135</v>
      </c>
      <c r="C334" s="164" t="s">
        <v>877</v>
      </c>
      <c r="D334" s="68" t="s">
        <v>1264</v>
      </c>
    </row>
    <row r="335" spans="2:11" x14ac:dyDescent="0.15">
      <c r="B335" s="68" t="s">
        <v>138</v>
      </c>
      <c r="C335" s="164" t="s">
        <v>877</v>
      </c>
      <c r="D335" s="68" t="s">
        <v>1264</v>
      </c>
    </row>
    <row r="336" spans="2:11" x14ac:dyDescent="0.15">
      <c r="B336" s="68" t="s">
        <v>141</v>
      </c>
      <c r="C336" s="164" t="s">
        <v>877</v>
      </c>
      <c r="D336" s="68" t="s">
        <v>1264</v>
      </c>
    </row>
    <row r="337" spans="2:4" x14ac:dyDescent="0.15">
      <c r="B337" s="68" t="s">
        <v>144</v>
      </c>
      <c r="C337" s="164" t="s">
        <v>877</v>
      </c>
      <c r="D337" s="68" t="s">
        <v>1264</v>
      </c>
    </row>
    <row r="338" spans="2:4" x14ac:dyDescent="0.15">
      <c r="B338" s="68" t="s">
        <v>147</v>
      </c>
      <c r="C338" s="164" t="s">
        <v>877</v>
      </c>
      <c r="D338" s="68" t="s">
        <v>1264</v>
      </c>
    </row>
    <row r="339" spans="2:4" x14ac:dyDescent="0.15">
      <c r="B339" s="68" t="s">
        <v>150</v>
      </c>
      <c r="C339" s="164" t="s">
        <v>877</v>
      </c>
      <c r="D339" s="68" t="s">
        <v>1264</v>
      </c>
    </row>
    <row r="340" spans="2:4" x14ac:dyDescent="0.15">
      <c r="B340" s="68" t="s">
        <v>168</v>
      </c>
      <c r="C340" s="164" t="s">
        <v>877</v>
      </c>
      <c r="D340" s="68" t="s">
        <v>1264</v>
      </c>
    </row>
    <row r="341" spans="2:4" x14ac:dyDescent="0.15">
      <c r="B341" s="68" t="s">
        <v>181</v>
      </c>
      <c r="C341" s="164" t="s">
        <v>877</v>
      </c>
      <c r="D341" s="68" t="s">
        <v>1264</v>
      </c>
    </row>
    <row r="342" spans="2:4" x14ac:dyDescent="0.15">
      <c r="B342" s="68" t="s">
        <v>204</v>
      </c>
      <c r="C342" s="164" t="s">
        <v>877</v>
      </c>
      <c r="D342" s="68" t="s">
        <v>1264</v>
      </c>
    </row>
    <row r="343" spans="2:4" x14ac:dyDescent="0.15">
      <c r="B343" s="68" t="s">
        <v>227</v>
      </c>
      <c r="C343" s="164" t="s">
        <v>877</v>
      </c>
      <c r="D343" s="68" t="s">
        <v>1264</v>
      </c>
    </row>
    <row r="344" spans="2:4" x14ac:dyDescent="0.15">
      <c r="B344" s="68" t="s">
        <v>251</v>
      </c>
      <c r="C344" s="164" t="s">
        <v>877</v>
      </c>
      <c r="D344" s="68" t="s">
        <v>1264</v>
      </c>
    </row>
    <row r="345" spans="2:4" x14ac:dyDescent="0.15">
      <c r="B345" s="68" t="s">
        <v>248</v>
      </c>
      <c r="C345" s="164" t="s">
        <v>877</v>
      </c>
      <c r="D345" s="68" t="s">
        <v>1264</v>
      </c>
    </row>
    <row r="346" spans="2:4" x14ac:dyDescent="0.15">
      <c r="B346" s="68" t="s">
        <v>1149</v>
      </c>
      <c r="C346" s="164" t="s">
        <v>877</v>
      </c>
      <c r="D346" s="68" t="s">
        <v>1264</v>
      </c>
    </row>
    <row r="347" spans="2:4" x14ac:dyDescent="0.15">
      <c r="B347" s="68" t="s">
        <v>260</v>
      </c>
      <c r="C347" s="164" t="s">
        <v>877</v>
      </c>
      <c r="D347" s="68" t="s">
        <v>1264</v>
      </c>
    </row>
    <row r="348" spans="2:4" x14ac:dyDescent="0.15">
      <c r="B348" s="68" t="s">
        <v>172</v>
      </c>
      <c r="C348" s="164" t="s">
        <v>877</v>
      </c>
      <c r="D348" s="68" t="s">
        <v>1264</v>
      </c>
    </row>
    <row r="349" spans="2:4" x14ac:dyDescent="0.15">
      <c r="B349" s="68" t="s">
        <v>255</v>
      </c>
      <c r="C349" s="164" t="s">
        <v>877</v>
      </c>
      <c r="D349" s="68" t="s">
        <v>1264</v>
      </c>
    </row>
    <row r="350" spans="2:4" x14ac:dyDescent="0.15">
      <c r="B350" s="68" t="s">
        <v>233</v>
      </c>
      <c r="C350" s="164" t="s">
        <v>877</v>
      </c>
      <c r="D350" s="68" t="s">
        <v>1264</v>
      </c>
    </row>
    <row r="351" spans="2:4" x14ac:dyDescent="0.15">
      <c r="B351" s="68" t="s">
        <v>253</v>
      </c>
      <c r="C351" s="164" t="s">
        <v>877</v>
      </c>
      <c r="D351" s="68" t="s">
        <v>1264</v>
      </c>
    </row>
    <row r="352" spans="2:4" x14ac:dyDescent="0.15">
      <c r="B352" s="68" t="s">
        <v>315</v>
      </c>
      <c r="C352" s="164" t="s">
        <v>877</v>
      </c>
      <c r="D352" s="68" t="s">
        <v>1265</v>
      </c>
    </row>
    <row r="353" spans="2:4" x14ac:dyDescent="0.15">
      <c r="B353" s="68" t="s">
        <v>318</v>
      </c>
      <c r="C353" s="164" t="s">
        <v>877</v>
      </c>
      <c r="D353" s="68" t="s">
        <v>1265</v>
      </c>
    </row>
    <row r="354" spans="2:4" x14ac:dyDescent="0.15">
      <c r="B354" s="68" t="s">
        <v>321</v>
      </c>
      <c r="C354" s="164" t="s">
        <v>877</v>
      </c>
      <c r="D354" s="68" t="s">
        <v>1265</v>
      </c>
    </row>
    <row r="355" spans="2:4" x14ac:dyDescent="0.15">
      <c r="B355" s="68" t="s">
        <v>324</v>
      </c>
      <c r="C355" s="164" t="s">
        <v>877</v>
      </c>
      <c r="D355" s="68" t="s">
        <v>1265</v>
      </c>
    </row>
    <row r="356" spans="2:4" x14ac:dyDescent="0.15">
      <c r="B356" s="68" t="s">
        <v>327</v>
      </c>
      <c r="C356" s="164" t="s">
        <v>877</v>
      </c>
      <c r="D356" s="68" t="s">
        <v>1265</v>
      </c>
    </row>
    <row r="357" spans="2:4" x14ac:dyDescent="0.15">
      <c r="B357" s="68" t="s">
        <v>330</v>
      </c>
      <c r="C357" s="164" t="s">
        <v>877</v>
      </c>
      <c r="D357" s="68" t="s">
        <v>1265</v>
      </c>
    </row>
    <row r="358" spans="2:4" x14ac:dyDescent="0.15">
      <c r="B358" s="68" t="s">
        <v>333</v>
      </c>
      <c r="C358" s="164" t="s">
        <v>877</v>
      </c>
      <c r="D358" s="68" t="s">
        <v>1265</v>
      </c>
    </row>
    <row r="359" spans="2:4" x14ac:dyDescent="0.15">
      <c r="B359" s="68" t="s">
        <v>1064</v>
      </c>
      <c r="C359" s="164" t="s">
        <v>877</v>
      </c>
      <c r="D359" s="68" t="s">
        <v>1265</v>
      </c>
    </row>
    <row r="360" spans="2:4" x14ac:dyDescent="0.15">
      <c r="B360" s="68" t="s">
        <v>478</v>
      </c>
      <c r="C360" s="164" t="s">
        <v>877</v>
      </c>
      <c r="D360" s="68" t="s">
        <v>1265</v>
      </c>
    </row>
    <row r="361" spans="2:4" x14ac:dyDescent="0.15">
      <c r="B361" s="68" t="s">
        <v>336</v>
      </c>
      <c r="C361" s="164" t="s">
        <v>877</v>
      </c>
      <c r="D361" s="68" t="s">
        <v>1265</v>
      </c>
    </row>
    <row r="362" spans="2:4" x14ac:dyDescent="0.15">
      <c r="B362" s="68" t="s">
        <v>1043</v>
      </c>
      <c r="C362" s="164" t="s">
        <v>877</v>
      </c>
      <c r="D362" s="68" t="s">
        <v>1265</v>
      </c>
    </row>
    <row r="363" spans="2:4" x14ac:dyDescent="0.15">
      <c r="B363" s="68" t="s">
        <v>1044</v>
      </c>
      <c r="C363" s="164" t="s">
        <v>877</v>
      </c>
      <c r="D363" s="68" t="s">
        <v>1265</v>
      </c>
    </row>
    <row r="364" spans="2:4" x14ac:dyDescent="0.15">
      <c r="B364" s="68" t="s">
        <v>1045</v>
      </c>
      <c r="C364" s="164" t="s">
        <v>877</v>
      </c>
      <c r="D364" s="68" t="s">
        <v>1265</v>
      </c>
    </row>
    <row r="365" spans="2:4" x14ac:dyDescent="0.15">
      <c r="B365" s="68" t="s">
        <v>1046</v>
      </c>
      <c r="C365" s="164" t="s">
        <v>877</v>
      </c>
      <c r="D365" s="68" t="s">
        <v>1265</v>
      </c>
    </row>
    <row r="366" spans="2:4" x14ac:dyDescent="0.15">
      <c r="B366" s="68" t="s">
        <v>1047</v>
      </c>
      <c r="C366" s="164" t="s">
        <v>877</v>
      </c>
      <c r="D366" s="68" t="s">
        <v>1265</v>
      </c>
    </row>
    <row r="367" spans="2:4" x14ac:dyDescent="0.15">
      <c r="B367" s="68" t="s">
        <v>347</v>
      </c>
      <c r="C367" s="164" t="s">
        <v>877</v>
      </c>
      <c r="D367" s="68" t="s">
        <v>1265</v>
      </c>
    </row>
    <row r="368" spans="2:4" x14ac:dyDescent="0.15">
      <c r="B368" s="68" t="s">
        <v>483</v>
      </c>
      <c r="C368" s="164" t="s">
        <v>877</v>
      </c>
      <c r="D368" s="68" t="s">
        <v>1265</v>
      </c>
    </row>
    <row r="369" spans="2:4" x14ac:dyDescent="0.15">
      <c r="B369" s="68" t="s">
        <v>307</v>
      </c>
      <c r="C369" s="164" t="s">
        <v>877</v>
      </c>
      <c r="D369" s="68" t="s">
        <v>1265</v>
      </c>
    </row>
    <row r="370" spans="2:4" x14ac:dyDescent="0.15">
      <c r="B370" s="68" t="s">
        <v>310</v>
      </c>
      <c r="C370" s="164" t="s">
        <v>877</v>
      </c>
      <c r="D370" s="68" t="s">
        <v>1265</v>
      </c>
    </row>
    <row r="371" spans="2:4" x14ac:dyDescent="0.15">
      <c r="B371" s="68" t="s">
        <v>1153</v>
      </c>
      <c r="C371" s="164" t="s">
        <v>877</v>
      </c>
      <c r="D371" s="68" t="s">
        <v>1265</v>
      </c>
    </row>
    <row r="372" spans="2:4" x14ac:dyDescent="0.15">
      <c r="B372" s="68" t="s">
        <v>1048</v>
      </c>
      <c r="C372" s="164" t="s">
        <v>877</v>
      </c>
      <c r="D372" s="68" t="s">
        <v>1265</v>
      </c>
    </row>
    <row r="373" spans="2:4" x14ac:dyDescent="0.15">
      <c r="B373" s="68" t="s">
        <v>350</v>
      </c>
      <c r="C373" s="164" t="s">
        <v>877</v>
      </c>
      <c r="D373" s="68" t="s">
        <v>1265</v>
      </c>
    </row>
    <row r="374" spans="2:4" x14ac:dyDescent="0.15">
      <c r="B374" s="68" t="s">
        <v>353</v>
      </c>
      <c r="C374" s="164" t="s">
        <v>877</v>
      </c>
      <c r="D374" s="68" t="s">
        <v>1265</v>
      </c>
    </row>
    <row r="375" spans="2:4" x14ac:dyDescent="0.15">
      <c r="B375" s="68" t="s">
        <v>356</v>
      </c>
      <c r="C375" s="164" t="s">
        <v>877</v>
      </c>
      <c r="D375" s="68" t="s">
        <v>1265</v>
      </c>
    </row>
    <row r="376" spans="2:4" x14ac:dyDescent="0.15">
      <c r="B376" s="68" t="s">
        <v>359</v>
      </c>
      <c r="C376" s="164" t="s">
        <v>877</v>
      </c>
      <c r="D376" s="68" t="s">
        <v>1265</v>
      </c>
    </row>
    <row r="377" spans="2:4" x14ac:dyDescent="0.15">
      <c r="B377" s="68" t="s">
        <v>1065</v>
      </c>
      <c r="C377" s="164" t="s">
        <v>877</v>
      </c>
      <c r="D377" s="68" t="s">
        <v>1265</v>
      </c>
    </row>
    <row r="378" spans="2:4" x14ac:dyDescent="0.15">
      <c r="B378" s="68" t="s">
        <v>362</v>
      </c>
      <c r="C378" s="164" t="s">
        <v>877</v>
      </c>
      <c r="D378" s="68" t="s">
        <v>1265</v>
      </c>
    </row>
    <row r="379" spans="2:4" x14ac:dyDescent="0.15">
      <c r="B379" s="68" t="s">
        <v>1049</v>
      </c>
      <c r="C379" s="164" t="s">
        <v>877</v>
      </c>
      <c r="D379" s="68" t="s">
        <v>1265</v>
      </c>
    </row>
    <row r="380" spans="2:4" x14ac:dyDescent="0.15">
      <c r="B380" s="68" t="s">
        <v>1050</v>
      </c>
      <c r="C380" s="164" t="s">
        <v>877</v>
      </c>
      <c r="D380" s="68" t="s">
        <v>1265</v>
      </c>
    </row>
    <row r="381" spans="2:4" x14ac:dyDescent="0.15">
      <c r="B381" s="68" t="s">
        <v>1051</v>
      </c>
      <c r="C381" s="164" t="s">
        <v>877</v>
      </c>
      <c r="D381" s="68" t="s">
        <v>1265</v>
      </c>
    </row>
    <row r="382" spans="2:4" x14ac:dyDescent="0.15">
      <c r="B382" s="68" t="s">
        <v>371</v>
      </c>
      <c r="C382" s="164" t="s">
        <v>877</v>
      </c>
      <c r="D382" s="68" t="s">
        <v>1265</v>
      </c>
    </row>
    <row r="383" spans="2:4" x14ac:dyDescent="0.15">
      <c r="B383" s="68" t="s">
        <v>485</v>
      </c>
      <c r="C383" s="164" t="s">
        <v>877</v>
      </c>
      <c r="D383" s="68" t="s">
        <v>1265</v>
      </c>
    </row>
    <row r="384" spans="2:4" x14ac:dyDescent="0.15">
      <c r="B384" s="68" t="s">
        <v>1066</v>
      </c>
      <c r="C384" s="164" t="s">
        <v>877</v>
      </c>
      <c r="D384" s="68" t="s">
        <v>1265</v>
      </c>
    </row>
    <row r="385" spans="2:4" x14ac:dyDescent="0.15">
      <c r="B385" s="68" t="s">
        <v>374</v>
      </c>
      <c r="C385" s="164" t="s">
        <v>877</v>
      </c>
      <c r="D385" s="68" t="s">
        <v>1265</v>
      </c>
    </row>
    <row r="386" spans="2:4" x14ac:dyDescent="0.15">
      <c r="B386" s="68" t="s">
        <v>1052</v>
      </c>
      <c r="C386" s="164" t="s">
        <v>877</v>
      </c>
      <c r="D386" s="68" t="s">
        <v>1265</v>
      </c>
    </row>
    <row r="387" spans="2:4" x14ac:dyDescent="0.15">
      <c r="B387" s="68" t="s">
        <v>1053</v>
      </c>
      <c r="C387" s="164" t="s">
        <v>877</v>
      </c>
      <c r="D387" s="68" t="s">
        <v>1265</v>
      </c>
    </row>
    <row r="388" spans="2:4" x14ac:dyDescent="0.15">
      <c r="B388" s="68" t="s">
        <v>381</v>
      </c>
      <c r="C388" s="164" t="s">
        <v>877</v>
      </c>
      <c r="D388" s="68" t="s">
        <v>1265</v>
      </c>
    </row>
    <row r="389" spans="2:4" x14ac:dyDescent="0.15">
      <c r="B389" s="68" t="s">
        <v>1157</v>
      </c>
      <c r="C389" s="164" t="s">
        <v>877</v>
      </c>
      <c r="D389" s="68" t="s">
        <v>1265</v>
      </c>
    </row>
    <row r="390" spans="2:4" x14ac:dyDescent="0.15">
      <c r="B390" s="68" t="s">
        <v>1067</v>
      </c>
      <c r="C390" s="164" t="s">
        <v>877</v>
      </c>
      <c r="D390" s="68" t="s">
        <v>1265</v>
      </c>
    </row>
    <row r="391" spans="2:4" x14ac:dyDescent="0.15">
      <c r="B391" s="68" t="s">
        <v>1054</v>
      </c>
      <c r="C391" s="164" t="s">
        <v>877</v>
      </c>
      <c r="D391" s="68" t="s">
        <v>1265</v>
      </c>
    </row>
    <row r="392" spans="2:4" x14ac:dyDescent="0.15">
      <c r="B392" s="68" t="s">
        <v>1055</v>
      </c>
      <c r="C392" s="164" t="s">
        <v>877</v>
      </c>
      <c r="D392" s="68" t="s">
        <v>1265</v>
      </c>
    </row>
    <row r="393" spans="2:4" x14ac:dyDescent="0.15">
      <c r="B393" s="68" t="s">
        <v>1159</v>
      </c>
      <c r="C393" s="164" t="s">
        <v>877</v>
      </c>
      <c r="D393" s="68" t="s">
        <v>1265</v>
      </c>
    </row>
    <row r="394" spans="2:4" x14ac:dyDescent="0.15">
      <c r="B394" s="68" t="s">
        <v>390</v>
      </c>
      <c r="C394" s="164" t="s">
        <v>877</v>
      </c>
      <c r="D394" s="68" t="s">
        <v>1265</v>
      </c>
    </row>
    <row r="395" spans="2:4" x14ac:dyDescent="0.15">
      <c r="B395" s="68" t="s">
        <v>1160</v>
      </c>
      <c r="C395" s="164" t="s">
        <v>877</v>
      </c>
      <c r="D395" s="68" t="s">
        <v>1265</v>
      </c>
    </row>
    <row r="396" spans="2:4" x14ac:dyDescent="0.15">
      <c r="B396" s="68" t="s">
        <v>395</v>
      </c>
      <c r="C396" s="164" t="s">
        <v>877</v>
      </c>
      <c r="D396" s="68" t="s">
        <v>1265</v>
      </c>
    </row>
    <row r="397" spans="2:4" x14ac:dyDescent="0.15">
      <c r="B397" s="68" t="s">
        <v>400</v>
      </c>
      <c r="C397" s="164" t="s">
        <v>877</v>
      </c>
      <c r="D397" s="68" t="s">
        <v>1265</v>
      </c>
    </row>
    <row r="398" spans="2:4" x14ac:dyDescent="0.15">
      <c r="B398" s="68" t="s">
        <v>1056</v>
      </c>
      <c r="C398" s="164" t="s">
        <v>877</v>
      </c>
      <c r="D398" s="68" t="s">
        <v>1265</v>
      </c>
    </row>
    <row r="399" spans="2:4" x14ac:dyDescent="0.15">
      <c r="B399" s="68" t="s">
        <v>1068</v>
      </c>
      <c r="C399" s="164" t="s">
        <v>877</v>
      </c>
      <c r="D399" s="68" t="s">
        <v>1265</v>
      </c>
    </row>
    <row r="400" spans="2:4" x14ac:dyDescent="0.15">
      <c r="B400" s="68" t="s">
        <v>1162</v>
      </c>
      <c r="C400" s="164" t="s">
        <v>877</v>
      </c>
      <c r="D400" s="68" t="s">
        <v>1265</v>
      </c>
    </row>
    <row r="401" spans="2:4" x14ac:dyDescent="0.15">
      <c r="B401" s="68" t="s">
        <v>1069</v>
      </c>
      <c r="C401" s="164" t="s">
        <v>877</v>
      </c>
      <c r="D401" s="68" t="s">
        <v>1265</v>
      </c>
    </row>
    <row r="402" spans="2:4" x14ac:dyDescent="0.15">
      <c r="B402" s="68" t="s">
        <v>1070</v>
      </c>
      <c r="C402" s="164" t="s">
        <v>877</v>
      </c>
      <c r="D402" s="68" t="s">
        <v>1265</v>
      </c>
    </row>
    <row r="403" spans="2:4" x14ac:dyDescent="0.15">
      <c r="B403" s="68" t="s">
        <v>405</v>
      </c>
      <c r="C403" s="164" t="s">
        <v>877</v>
      </c>
      <c r="D403" s="68" t="s">
        <v>1265</v>
      </c>
    </row>
    <row r="404" spans="2:4" x14ac:dyDescent="0.15">
      <c r="B404" s="68" t="s">
        <v>489</v>
      </c>
      <c r="C404" s="164" t="s">
        <v>877</v>
      </c>
      <c r="D404" s="68" t="s">
        <v>1265</v>
      </c>
    </row>
    <row r="405" spans="2:4" x14ac:dyDescent="0.15">
      <c r="B405" s="68" t="s">
        <v>408</v>
      </c>
      <c r="C405" s="164" t="s">
        <v>877</v>
      </c>
      <c r="D405" s="68" t="s">
        <v>1265</v>
      </c>
    </row>
    <row r="406" spans="2:4" x14ac:dyDescent="0.15">
      <c r="B406" s="68" t="s">
        <v>1071</v>
      </c>
      <c r="C406" s="164" t="s">
        <v>877</v>
      </c>
      <c r="D406" s="68" t="s">
        <v>1265</v>
      </c>
    </row>
    <row r="407" spans="2:4" x14ac:dyDescent="0.15">
      <c r="B407" s="68" t="s">
        <v>1072</v>
      </c>
      <c r="C407" s="164" t="s">
        <v>877</v>
      </c>
      <c r="D407" s="68" t="s">
        <v>1265</v>
      </c>
    </row>
    <row r="408" spans="2:4" x14ac:dyDescent="0.15">
      <c r="B408" s="68" t="s">
        <v>1073</v>
      </c>
      <c r="C408" s="164" t="s">
        <v>877</v>
      </c>
      <c r="D408" s="68" t="s">
        <v>1265</v>
      </c>
    </row>
    <row r="409" spans="2:4" x14ac:dyDescent="0.15">
      <c r="B409" s="68" t="s">
        <v>263</v>
      </c>
      <c r="C409" s="164" t="s">
        <v>877</v>
      </c>
      <c r="D409" s="68" t="s">
        <v>1265</v>
      </c>
    </row>
    <row r="410" spans="2:4" x14ac:dyDescent="0.15">
      <c r="B410" s="68" t="s">
        <v>266</v>
      </c>
      <c r="C410" s="164" t="s">
        <v>877</v>
      </c>
      <c r="D410" s="68" t="s">
        <v>1265</v>
      </c>
    </row>
    <row r="411" spans="2:4" x14ac:dyDescent="0.15">
      <c r="B411" s="68" t="s">
        <v>269</v>
      </c>
      <c r="C411" s="164" t="s">
        <v>877</v>
      </c>
      <c r="D411" s="68" t="s">
        <v>1265</v>
      </c>
    </row>
    <row r="412" spans="2:4" x14ac:dyDescent="0.15">
      <c r="B412" s="68" t="s">
        <v>272</v>
      </c>
      <c r="C412" s="164" t="s">
        <v>877</v>
      </c>
      <c r="D412" s="68" t="s">
        <v>1265</v>
      </c>
    </row>
    <row r="413" spans="2:4" x14ac:dyDescent="0.15">
      <c r="B413" s="68" t="s">
        <v>275</v>
      </c>
      <c r="C413" s="164" t="s">
        <v>877</v>
      </c>
      <c r="D413" s="68" t="s">
        <v>1265</v>
      </c>
    </row>
    <row r="414" spans="2:4" x14ac:dyDescent="0.15">
      <c r="B414" s="68" t="s">
        <v>278</v>
      </c>
      <c r="C414" s="164" t="s">
        <v>877</v>
      </c>
      <c r="D414" s="68" t="s">
        <v>1265</v>
      </c>
    </row>
    <row r="415" spans="2:4" x14ac:dyDescent="0.15">
      <c r="B415" s="68" t="s">
        <v>1074</v>
      </c>
      <c r="C415" s="164" t="s">
        <v>877</v>
      </c>
      <c r="D415" s="68" t="s">
        <v>1265</v>
      </c>
    </row>
    <row r="416" spans="2:4" x14ac:dyDescent="0.15">
      <c r="B416" s="68" t="s">
        <v>1170</v>
      </c>
      <c r="C416" s="164" t="s">
        <v>877</v>
      </c>
      <c r="D416" s="68" t="s">
        <v>1265</v>
      </c>
    </row>
    <row r="417" spans="2:4" x14ac:dyDescent="0.15">
      <c r="B417" s="68" t="s">
        <v>1171</v>
      </c>
      <c r="C417" s="164" t="s">
        <v>877</v>
      </c>
      <c r="D417" s="68" t="s">
        <v>1265</v>
      </c>
    </row>
    <row r="418" spans="2:4" x14ac:dyDescent="0.15">
      <c r="B418" s="68" t="s">
        <v>1172</v>
      </c>
      <c r="C418" s="164" t="s">
        <v>877</v>
      </c>
      <c r="D418" s="68" t="s">
        <v>1265</v>
      </c>
    </row>
    <row r="419" spans="2:4" x14ac:dyDescent="0.15">
      <c r="B419" s="68" t="s">
        <v>1075</v>
      </c>
      <c r="C419" s="164" t="s">
        <v>877</v>
      </c>
      <c r="D419" s="68" t="s">
        <v>1265</v>
      </c>
    </row>
    <row r="420" spans="2:4" x14ac:dyDescent="0.15">
      <c r="B420" s="68" t="s">
        <v>1174</v>
      </c>
      <c r="C420" s="164" t="s">
        <v>877</v>
      </c>
      <c r="D420" s="68" t="s">
        <v>1265</v>
      </c>
    </row>
    <row r="421" spans="2:4" x14ac:dyDescent="0.15">
      <c r="B421" s="68" t="s">
        <v>286</v>
      </c>
      <c r="C421" s="164" t="s">
        <v>877</v>
      </c>
      <c r="D421" s="68" t="s">
        <v>1265</v>
      </c>
    </row>
    <row r="422" spans="2:4" x14ac:dyDescent="0.15">
      <c r="B422" s="68" t="s">
        <v>293</v>
      </c>
      <c r="C422" s="164" t="s">
        <v>877</v>
      </c>
      <c r="D422" s="68" t="s">
        <v>1265</v>
      </c>
    </row>
    <row r="423" spans="2:4" x14ac:dyDescent="0.15">
      <c r="B423" s="68" t="s">
        <v>296</v>
      </c>
      <c r="C423" s="164" t="s">
        <v>877</v>
      </c>
      <c r="D423" s="68" t="s">
        <v>1265</v>
      </c>
    </row>
    <row r="424" spans="2:4" x14ac:dyDescent="0.15">
      <c r="B424" s="68" t="s">
        <v>1176</v>
      </c>
      <c r="C424" s="164" t="s">
        <v>877</v>
      </c>
      <c r="D424" s="68" t="s">
        <v>1265</v>
      </c>
    </row>
    <row r="425" spans="2:4" x14ac:dyDescent="0.15">
      <c r="B425" s="68" t="s">
        <v>302</v>
      </c>
      <c r="C425" s="164" t="s">
        <v>877</v>
      </c>
      <c r="D425" s="68" t="s">
        <v>1265</v>
      </c>
    </row>
    <row r="426" spans="2:4" x14ac:dyDescent="0.15">
      <c r="B426" s="68" t="s">
        <v>1177</v>
      </c>
      <c r="C426" s="164" t="s">
        <v>877</v>
      </c>
      <c r="D426" s="68" t="s">
        <v>1265</v>
      </c>
    </row>
    <row r="427" spans="2:4" x14ac:dyDescent="0.15">
      <c r="B427" s="68" t="s">
        <v>299</v>
      </c>
      <c r="C427" s="164" t="s">
        <v>877</v>
      </c>
      <c r="D427" s="68" t="s">
        <v>1265</v>
      </c>
    </row>
    <row r="428" spans="2:4" x14ac:dyDescent="0.15">
      <c r="B428" s="68" t="s">
        <v>411</v>
      </c>
      <c r="C428" s="164" t="s">
        <v>877</v>
      </c>
      <c r="D428" s="68" t="s">
        <v>1265</v>
      </c>
    </row>
    <row r="429" spans="2:4" x14ac:dyDescent="0.15">
      <c r="B429" s="68" t="s">
        <v>414</v>
      </c>
      <c r="C429" s="164" t="s">
        <v>877</v>
      </c>
      <c r="D429" s="68" t="s">
        <v>1265</v>
      </c>
    </row>
    <row r="430" spans="2:4" x14ac:dyDescent="0.15">
      <c r="B430" s="68" t="s">
        <v>417</v>
      </c>
      <c r="C430" s="164" t="s">
        <v>877</v>
      </c>
      <c r="D430" s="68" t="s">
        <v>1265</v>
      </c>
    </row>
    <row r="431" spans="2:4" x14ac:dyDescent="0.15">
      <c r="B431" s="68" t="s">
        <v>420</v>
      </c>
      <c r="C431" s="164" t="s">
        <v>877</v>
      </c>
      <c r="D431" s="68" t="s">
        <v>1265</v>
      </c>
    </row>
    <row r="432" spans="2:4" x14ac:dyDescent="0.15">
      <c r="B432" s="68" t="s">
        <v>423</v>
      </c>
      <c r="C432" s="164" t="s">
        <v>877</v>
      </c>
      <c r="D432" s="68" t="s">
        <v>1265</v>
      </c>
    </row>
    <row r="433" spans="2:4" x14ac:dyDescent="0.15">
      <c r="B433" s="68" t="s">
        <v>1057</v>
      </c>
      <c r="C433" s="164" t="s">
        <v>877</v>
      </c>
      <c r="D433" s="68" t="s">
        <v>1265</v>
      </c>
    </row>
    <row r="434" spans="2:4" x14ac:dyDescent="0.15">
      <c r="B434" s="68" t="s">
        <v>1058</v>
      </c>
      <c r="C434" s="164" t="s">
        <v>877</v>
      </c>
      <c r="D434" s="68" t="s">
        <v>1265</v>
      </c>
    </row>
    <row r="435" spans="2:4" x14ac:dyDescent="0.15">
      <c r="B435" s="68" t="s">
        <v>1059</v>
      </c>
      <c r="C435" s="164" t="s">
        <v>877</v>
      </c>
      <c r="D435" s="68" t="s">
        <v>1265</v>
      </c>
    </row>
    <row r="436" spans="2:4" x14ac:dyDescent="0.15">
      <c r="B436" s="68" t="s">
        <v>1060</v>
      </c>
      <c r="C436" s="164" t="s">
        <v>877</v>
      </c>
      <c r="D436" s="68" t="s">
        <v>1265</v>
      </c>
    </row>
    <row r="437" spans="2:4" x14ac:dyDescent="0.15">
      <c r="B437" s="68" t="s">
        <v>1179</v>
      </c>
      <c r="C437" s="164" t="s">
        <v>877</v>
      </c>
      <c r="D437" s="68" t="s">
        <v>1265</v>
      </c>
    </row>
    <row r="438" spans="2:4" x14ac:dyDescent="0.15">
      <c r="B438" s="68" t="s">
        <v>1061</v>
      </c>
      <c r="C438" s="164" t="s">
        <v>877</v>
      </c>
      <c r="D438" s="68" t="s">
        <v>1265</v>
      </c>
    </row>
    <row r="439" spans="2:4" x14ac:dyDescent="0.15">
      <c r="B439" s="68" t="s">
        <v>460</v>
      </c>
      <c r="C439" s="164" t="s">
        <v>877</v>
      </c>
      <c r="D439" s="68" t="s">
        <v>1265</v>
      </c>
    </row>
    <row r="440" spans="2:4" x14ac:dyDescent="0.15">
      <c r="B440" s="68" t="s">
        <v>1062</v>
      </c>
      <c r="C440" s="164" t="s">
        <v>877</v>
      </c>
      <c r="D440" s="68" t="s">
        <v>1265</v>
      </c>
    </row>
    <row r="441" spans="2:4" x14ac:dyDescent="0.15">
      <c r="B441" s="68" t="s">
        <v>1063</v>
      </c>
      <c r="C441" s="164" t="s">
        <v>877</v>
      </c>
      <c r="D441" s="68" t="s">
        <v>1265</v>
      </c>
    </row>
    <row r="442" spans="2:4" x14ac:dyDescent="0.15">
      <c r="B442" s="68" t="s">
        <v>430</v>
      </c>
      <c r="C442" s="164" t="s">
        <v>877</v>
      </c>
      <c r="D442" s="68" t="s">
        <v>1265</v>
      </c>
    </row>
    <row r="443" spans="2:4" x14ac:dyDescent="0.15">
      <c r="B443" s="68" t="s">
        <v>433</v>
      </c>
      <c r="C443" s="164" t="s">
        <v>877</v>
      </c>
      <c r="D443" s="68" t="s">
        <v>1265</v>
      </c>
    </row>
    <row r="444" spans="2:4" x14ac:dyDescent="0.15">
      <c r="B444" s="68" t="s">
        <v>436</v>
      </c>
      <c r="C444" s="164" t="s">
        <v>877</v>
      </c>
      <c r="D444" s="68" t="s">
        <v>1265</v>
      </c>
    </row>
    <row r="445" spans="2:4" x14ac:dyDescent="0.15">
      <c r="B445" s="68" t="s">
        <v>439</v>
      </c>
      <c r="C445" s="164" t="s">
        <v>877</v>
      </c>
      <c r="D445" s="68" t="s">
        <v>1265</v>
      </c>
    </row>
    <row r="446" spans="2:4" x14ac:dyDescent="0.15">
      <c r="B446" s="68" t="s">
        <v>442</v>
      </c>
      <c r="C446" s="164" t="s">
        <v>877</v>
      </c>
      <c r="D446" s="68" t="s">
        <v>1265</v>
      </c>
    </row>
    <row r="447" spans="2:4" x14ac:dyDescent="0.15">
      <c r="B447" s="68" t="s">
        <v>1180</v>
      </c>
      <c r="C447" s="164" t="s">
        <v>877</v>
      </c>
      <c r="D447" s="68" t="s">
        <v>1265</v>
      </c>
    </row>
    <row r="448" spans="2:4" x14ac:dyDescent="0.15">
      <c r="B448" s="68" t="s">
        <v>1181</v>
      </c>
      <c r="C448" s="164" t="s">
        <v>877</v>
      </c>
      <c r="D448" s="68" t="s">
        <v>1265</v>
      </c>
    </row>
    <row r="449" spans="2:4" x14ac:dyDescent="0.15">
      <c r="B449" s="68" t="s">
        <v>1182</v>
      </c>
      <c r="C449" s="164" t="s">
        <v>877</v>
      </c>
      <c r="D449" s="68" t="s">
        <v>1265</v>
      </c>
    </row>
    <row r="450" spans="2:4" x14ac:dyDescent="0.15">
      <c r="B450" s="68" t="s">
        <v>449</v>
      </c>
      <c r="C450" s="164" t="s">
        <v>877</v>
      </c>
      <c r="D450" s="68" t="s">
        <v>1265</v>
      </c>
    </row>
    <row r="451" spans="2:4" x14ac:dyDescent="0.15">
      <c r="B451" s="68" t="s">
        <v>1183</v>
      </c>
      <c r="C451" s="164" t="s">
        <v>877</v>
      </c>
      <c r="D451" s="68" t="s">
        <v>1265</v>
      </c>
    </row>
    <row r="452" spans="2:4" x14ac:dyDescent="0.15">
      <c r="B452" s="68" t="s">
        <v>923</v>
      </c>
      <c r="C452" s="164" t="s">
        <v>875</v>
      </c>
      <c r="D452" s="68" t="s">
        <v>1266</v>
      </c>
    </row>
    <row r="453" spans="2:4" x14ac:dyDescent="0.15">
      <c r="B453" s="68" t="s">
        <v>1039</v>
      </c>
      <c r="C453" s="164" t="s">
        <v>875</v>
      </c>
      <c r="D453" s="68" t="s">
        <v>1266</v>
      </c>
    </row>
    <row r="454" spans="2:4" x14ac:dyDescent="0.15">
      <c r="B454" s="68" t="s">
        <v>924</v>
      </c>
      <c r="C454" s="164" t="s">
        <v>876</v>
      </c>
      <c r="D454" s="68" t="s">
        <v>1266</v>
      </c>
    </row>
    <row r="455" spans="2:4" x14ac:dyDescent="0.15">
      <c r="B455" s="68" t="s">
        <v>93</v>
      </c>
      <c r="C455" s="164" t="s">
        <v>877</v>
      </c>
      <c r="D455" s="68" t="s">
        <v>1266</v>
      </c>
    </row>
    <row r="456" spans="2:4" x14ac:dyDescent="0.15">
      <c r="B456" s="68" t="s">
        <v>928</v>
      </c>
      <c r="C456" s="164" t="s">
        <v>878</v>
      </c>
      <c r="D456" s="68" t="s">
        <v>1266</v>
      </c>
    </row>
    <row r="457" spans="2:4" x14ac:dyDescent="0.15">
      <c r="B457" s="68" t="s">
        <v>929</v>
      </c>
      <c r="C457" s="164" t="s">
        <v>879</v>
      </c>
      <c r="D457" s="68" t="s">
        <v>1266</v>
      </c>
    </row>
    <row r="458" spans="2:4" x14ac:dyDescent="0.15">
      <c r="B458" s="68" t="s">
        <v>930</v>
      </c>
      <c r="C458" s="164" t="s">
        <v>879</v>
      </c>
      <c r="D458" s="68" t="s">
        <v>1266</v>
      </c>
    </row>
    <row r="459" spans="2:4" x14ac:dyDescent="0.15">
      <c r="B459" s="68" t="s">
        <v>943</v>
      </c>
      <c r="C459" s="164" t="s">
        <v>883</v>
      </c>
      <c r="D459" s="68" t="s">
        <v>1266</v>
      </c>
    </row>
    <row r="460" spans="2:4" x14ac:dyDescent="0.15">
      <c r="B460" s="68" t="s">
        <v>959</v>
      </c>
      <c r="C460" s="164" t="s">
        <v>884</v>
      </c>
      <c r="D460" s="68" t="s">
        <v>1266</v>
      </c>
    </row>
    <row r="461" spans="2:4" x14ac:dyDescent="0.15">
      <c r="B461" s="68" t="s">
        <v>955</v>
      </c>
      <c r="C461" s="164" t="s">
        <v>884</v>
      </c>
      <c r="D461" s="68" t="s">
        <v>1266</v>
      </c>
    </row>
    <row r="462" spans="2:4" x14ac:dyDescent="0.15">
      <c r="B462" s="68" t="s">
        <v>956</v>
      </c>
      <c r="C462" s="164" t="s">
        <v>884</v>
      </c>
      <c r="D462" s="68" t="s">
        <v>1266</v>
      </c>
    </row>
    <row r="463" spans="2:4" x14ac:dyDescent="0.15">
      <c r="B463" s="68" t="s">
        <v>1184</v>
      </c>
      <c r="C463" s="164" t="s">
        <v>884</v>
      </c>
      <c r="D463" s="68" t="s">
        <v>1266</v>
      </c>
    </row>
    <row r="464" spans="2:4" x14ac:dyDescent="0.15">
      <c r="B464" s="68" t="s">
        <v>963</v>
      </c>
      <c r="C464" s="164" t="s">
        <v>884</v>
      </c>
      <c r="D464" s="68" t="s">
        <v>1266</v>
      </c>
    </row>
    <row r="465" spans="2:4" x14ac:dyDescent="0.15">
      <c r="B465" s="68" t="s">
        <v>970</v>
      </c>
      <c r="C465" s="164" t="s">
        <v>869</v>
      </c>
      <c r="D465" s="68" t="s">
        <v>1266</v>
      </c>
    </row>
    <row r="466" spans="2:4" x14ac:dyDescent="0.15">
      <c r="B466" s="68" t="s">
        <v>973</v>
      </c>
      <c r="C466" s="164" t="s">
        <v>885</v>
      </c>
      <c r="D466" s="68" t="s">
        <v>1266</v>
      </c>
    </row>
    <row r="467" spans="2:4" x14ac:dyDescent="0.15">
      <c r="B467" s="68" t="s">
        <v>976</v>
      </c>
      <c r="C467" s="164" t="s">
        <v>877</v>
      </c>
      <c r="D467" s="68" t="s">
        <v>1266</v>
      </c>
    </row>
    <row r="468" spans="2:4" x14ac:dyDescent="0.15">
      <c r="B468" s="68" t="s">
        <v>971</v>
      </c>
      <c r="C468" s="164" t="s">
        <v>877</v>
      </c>
      <c r="D468" s="68" t="s">
        <v>1266</v>
      </c>
    </row>
    <row r="469" spans="2:4" x14ac:dyDescent="0.15">
      <c r="B469" s="68" t="s">
        <v>932</v>
      </c>
      <c r="C469" s="164" t="s">
        <v>877</v>
      </c>
      <c r="D469" s="68" t="s">
        <v>1266</v>
      </c>
    </row>
    <row r="470" spans="2:4" x14ac:dyDescent="0.15">
      <c r="B470" s="68" t="s">
        <v>921</v>
      </c>
      <c r="C470" s="164" t="s">
        <v>877</v>
      </c>
      <c r="D470" s="68" t="s">
        <v>1266</v>
      </c>
    </row>
    <row r="471" spans="2:4" x14ac:dyDescent="0.15">
      <c r="B471" s="68" t="s">
        <v>922</v>
      </c>
      <c r="C471" s="164" t="s">
        <v>875</v>
      </c>
      <c r="D471" s="68" t="s">
        <v>1266</v>
      </c>
    </row>
    <row r="472" spans="2:4" x14ac:dyDescent="0.15">
      <c r="B472" s="68" t="s">
        <v>1037</v>
      </c>
      <c r="C472" s="164" t="s">
        <v>875</v>
      </c>
      <c r="D472" s="68" t="s">
        <v>1266</v>
      </c>
    </row>
    <row r="473" spans="2:4" x14ac:dyDescent="0.15">
      <c r="B473" s="68" t="s">
        <v>1038</v>
      </c>
      <c r="C473" s="164" t="s">
        <v>875</v>
      </c>
      <c r="D473" s="68" t="s">
        <v>1266</v>
      </c>
    </row>
    <row r="474" spans="2:4" x14ac:dyDescent="0.15">
      <c r="B474" s="68" t="s">
        <v>931</v>
      </c>
      <c r="C474" s="164" t="s">
        <v>884</v>
      </c>
      <c r="D474" s="68" t="s">
        <v>1266</v>
      </c>
    </row>
    <row r="475" spans="2:4" x14ac:dyDescent="0.15">
      <c r="B475" s="68" t="s">
        <v>1186</v>
      </c>
      <c r="C475" s="164" t="s">
        <v>884</v>
      </c>
      <c r="D475" s="68" t="s">
        <v>1266</v>
      </c>
    </row>
    <row r="476" spans="2:4" x14ac:dyDescent="0.15">
      <c r="B476" s="68" t="s">
        <v>936</v>
      </c>
      <c r="C476" s="164" t="s">
        <v>884</v>
      </c>
      <c r="D476" s="68" t="s">
        <v>1266</v>
      </c>
    </row>
    <row r="477" spans="2:4" x14ac:dyDescent="0.15">
      <c r="B477" s="68" t="s">
        <v>933</v>
      </c>
      <c r="C477" s="164" t="s">
        <v>884</v>
      </c>
      <c r="D477" s="68" t="s">
        <v>1266</v>
      </c>
    </row>
    <row r="478" spans="2:4" x14ac:dyDescent="0.15">
      <c r="B478" s="68" t="s">
        <v>944</v>
      </c>
      <c r="C478" s="164" t="s">
        <v>884</v>
      </c>
      <c r="D478" s="68" t="s">
        <v>1266</v>
      </c>
    </row>
    <row r="479" spans="2:4" x14ac:dyDescent="0.15">
      <c r="B479" s="68" t="s">
        <v>945</v>
      </c>
      <c r="C479" s="164" t="s">
        <v>884</v>
      </c>
      <c r="D479" s="68" t="s">
        <v>1266</v>
      </c>
    </row>
    <row r="480" spans="2:4" x14ac:dyDescent="0.15">
      <c r="B480" s="68" t="s">
        <v>946</v>
      </c>
      <c r="C480" s="164" t="s">
        <v>884</v>
      </c>
      <c r="D480" s="68" t="s">
        <v>1266</v>
      </c>
    </row>
    <row r="481" spans="2:4" x14ac:dyDescent="0.15">
      <c r="B481" s="68" t="s">
        <v>947</v>
      </c>
      <c r="C481" s="164" t="s">
        <v>884</v>
      </c>
      <c r="D481" s="68" t="s">
        <v>1266</v>
      </c>
    </row>
    <row r="482" spans="2:4" x14ac:dyDescent="0.15">
      <c r="B482" s="68" t="s">
        <v>948</v>
      </c>
      <c r="C482" s="164" t="s">
        <v>884</v>
      </c>
      <c r="D482" s="68" t="s">
        <v>1266</v>
      </c>
    </row>
    <row r="483" spans="2:4" x14ac:dyDescent="0.15">
      <c r="B483" s="68" t="s">
        <v>949</v>
      </c>
      <c r="C483" s="164" t="s">
        <v>884</v>
      </c>
      <c r="D483" s="68" t="s">
        <v>1266</v>
      </c>
    </row>
    <row r="484" spans="2:4" x14ac:dyDescent="0.15">
      <c r="B484" s="68" t="s">
        <v>942</v>
      </c>
      <c r="C484" s="164" t="s">
        <v>884</v>
      </c>
      <c r="D484" s="68" t="s">
        <v>1266</v>
      </c>
    </row>
    <row r="485" spans="2:4" x14ac:dyDescent="0.15">
      <c r="B485" s="68" t="s">
        <v>950</v>
      </c>
      <c r="C485" s="164" t="s">
        <v>884</v>
      </c>
      <c r="D485" s="68" t="s">
        <v>1266</v>
      </c>
    </row>
    <row r="486" spans="2:4" x14ac:dyDescent="0.15">
      <c r="B486" s="68" t="s">
        <v>935</v>
      </c>
      <c r="C486" s="164" t="s">
        <v>884</v>
      </c>
      <c r="D486" s="68" t="s">
        <v>1266</v>
      </c>
    </row>
    <row r="487" spans="2:4" x14ac:dyDescent="0.15">
      <c r="B487" s="68" t="s">
        <v>951</v>
      </c>
      <c r="C487" s="164" t="s">
        <v>884</v>
      </c>
      <c r="D487" s="68" t="s">
        <v>1266</v>
      </c>
    </row>
    <row r="488" spans="2:4" x14ac:dyDescent="0.15">
      <c r="B488" s="68" t="s">
        <v>952</v>
      </c>
      <c r="C488" s="164" t="s">
        <v>884</v>
      </c>
      <c r="D488" s="68" t="s">
        <v>1266</v>
      </c>
    </row>
    <row r="489" spans="2:4" x14ac:dyDescent="0.15">
      <c r="B489" s="68" t="s">
        <v>953</v>
      </c>
      <c r="C489" s="164" t="s">
        <v>884</v>
      </c>
      <c r="D489" s="68" t="s">
        <v>1266</v>
      </c>
    </row>
    <row r="490" spans="2:4" x14ac:dyDescent="0.15">
      <c r="B490" s="68" t="s">
        <v>954</v>
      </c>
      <c r="C490" s="164" t="s">
        <v>884</v>
      </c>
      <c r="D490" s="68" t="s">
        <v>1266</v>
      </c>
    </row>
    <row r="491" spans="2:4" x14ac:dyDescent="0.15">
      <c r="B491" s="68" t="s">
        <v>968</v>
      </c>
      <c r="C491" s="164" t="s">
        <v>884</v>
      </c>
      <c r="D491" s="68" t="s">
        <v>1266</v>
      </c>
    </row>
    <row r="492" spans="2:4" x14ac:dyDescent="0.15">
      <c r="B492" s="68" t="s">
        <v>957</v>
      </c>
      <c r="C492" s="164" t="s">
        <v>884</v>
      </c>
      <c r="D492" s="68" t="s">
        <v>1266</v>
      </c>
    </row>
    <row r="493" spans="2:4" x14ac:dyDescent="0.15">
      <c r="B493" s="68" t="s">
        <v>958</v>
      </c>
      <c r="C493" s="164" t="s">
        <v>884</v>
      </c>
      <c r="D493" s="68" t="s">
        <v>1266</v>
      </c>
    </row>
    <row r="494" spans="2:4" x14ac:dyDescent="0.15">
      <c r="B494" s="68" t="s">
        <v>960</v>
      </c>
      <c r="C494" s="164" t="s">
        <v>884</v>
      </c>
      <c r="D494" s="68" t="s">
        <v>1266</v>
      </c>
    </row>
    <row r="495" spans="2:4" x14ac:dyDescent="0.15">
      <c r="B495" s="68" t="s">
        <v>961</v>
      </c>
      <c r="C495" s="164" t="s">
        <v>884</v>
      </c>
      <c r="D495" s="68" t="s">
        <v>1266</v>
      </c>
    </row>
    <row r="496" spans="2:4" x14ac:dyDescent="0.15">
      <c r="B496" s="68" t="s">
        <v>937</v>
      </c>
      <c r="C496" s="164" t="s">
        <v>884</v>
      </c>
      <c r="D496" s="68" t="s">
        <v>1266</v>
      </c>
    </row>
    <row r="497" spans="2:4" x14ac:dyDescent="0.15">
      <c r="B497" s="68" t="s">
        <v>962</v>
      </c>
      <c r="C497" s="164" t="s">
        <v>884</v>
      </c>
      <c r="D497" s="68" t="s">
        <v>1266</v>
      </c>
    </row>
    <row r="498" spans="2:4" x14ac:dyDescent="0.15">
      <c r="B498" s="68" t="s">
        <v>969</v>
      </c>
      <c r="C498" s="164" t="s">
        <v>884</v>
      </c>
      <c r="D498" s="68" t="s">
        <v>1266</v>
      </c>
    </row>
    <row r="499" spans="2:4" x14ac:dyDescent="0.15">
      <c r="B499" s="68" t="s">
        <v>964</v>
      </c>
      <c r="C499" s="164" t="s">
        <v>884</v>
      </c>
      <c r="D499" s="68" t="s">
        <v>1266</v>
      </c>
    </row>
    <row r="500" spans="2:4" x14ac:dyDescent="0.15">
      <c r="B500" s="68" t="s">
        <v>965</v>
      </c>
      <c r="C500" s="164" t="s">
        <v>884</v>
      </c>
      <c r="D500" s="68" t="s">
        <v>1266</v>
      </c>
    </row>
    <row r="501" spans="2:4" x14ac:dyDescent="0.15">
      <c r="B501" s="68" t="s">
        <v>1188</v>
      </c>
      <c r="C501" s="164" t="s">
        <v>884</v>
      </c>
      <c r="D501" s="68" t="s">
        <v>1266</v>
      </c>
    </row>
    <row r="502" spans="2:4" x14ac:dyDescent="0.15">
      <c r="B502" s="68" t="s">
        <v>966</v>
      </c>
      <c r="C502" s="164" t="s">
        <v>884</v>
      </c>
      <c r="D502" s="68" t="s">
        <v>1266</v>
      </c>
    </row>
    <row r="503" spans="2:4" x14ac:dyDescent="0.15">
      <c r="B503" s="68" t="s">
        <v>940</v>
      </c>
      <c r="C503" s="164" t="s">
        <v>884</v>
      </c>
      <c r="D503" s="68" t="s">
        <v>1266</v>
      </c>
    </row>
    <row r="504" spans="2:4" x14ac:dyDescent="0.15">
      <c r="B504" s="68" t="s">
        <v>974</v>
      </c>
      <c r="C504" s="164" t="s">
        <v>884</v>
      </c>
      <c r="D504" s="68" t="s">
        <v>1266</v>
      </c>
    </row>
    <row r="505" spans="2:4" x14ac:dyDescent="0.15">
      <c r="B505" s="68" t="s">
        <v>975</v>
      </c>
      <c r="C505" s="164" t="s">
        <v>884</v>
      </c>
      <c r="D505" s="68" t="s">
        <v>1266</v>
      </c>
    </row>
    <row r="506" spans="2:4" x14ac:dyDescent="0.15">
      <c r="B506" s="68" t="s">
        <v>1190</v>
      </c>
      <c r="C506" s="164" t="s">
        <v>884</v>
      </c>
      <c r="D506" s="68" t="s">
        <v>1266</v>
      </c>
    </row>
    <row r="507" spans="2:4" x14ac:dyDescent="0.15">
      <c r="B507" s="68" t="s">
        <v>977</v>
      </c>
      <c r="C507" s="164" t="s">
        <v>884</v>
      </c>
      <c r="D507" s="68" t="s">
        <v>1266</v>
      </c>
    </row>
    <row r="508" spans="2:4" x14ac:dyDescent="0.15">
      <c r="B508" s="68" t="s">
        <v>1192</v>
      </c>
      <c r="C508" s="164" t="s">
        <v>884</v>
      </c>
      <c r="D508" s="68" t="s">
        <v>1266</v>
      </c>
    </row>
    <row r="509" spans="2:4" x14ac:dyDescent="0.15">
      <c r="B509" s="68" t="s">
        <v>941</v>
      </c>
      <c r="C509" s="164" t="s">
        <v>884</v>
      </c>
      <c r="D509" s="68" t="s">
        <v>1266</v>
      </c>
    </row>
    <row r="510" spans="2:4" x14ac:dyDescent="0.15">
      <c r="B510" s="68" t="s">
        <v>1040</v>
      </c>
      <c r="C510" s="164" t="s">
        <v>884</v>
      </c>
      <c r="D510" s="68" t="s">
        <v>1266</v>
      </c>
    </row>
    <row r="511" spans="2:4" x14ac:dyDescent="0.15">
      <c r="B511" s="68" t="s">
        <v>934</v>
      </c>
      <c r="C511" s="164" t="s">
        <v>884</v>
      </c>
      <c r="D511" s="68" t="s">
        <v>1266</v>
      </c>
    </row>
    <row r="512" spans="2:4" x14ac:dyDescent="0.15">
      <c r="B512" s="68" t="s">
        <v>938</v>
      </c>
      <c r="C512" s="164" t="s">
        <v>884</v>
      </c>
      <c r="D512" s="68" t="s">
        <v>1266</v>
      </c>
    </row>
    <row r="513" spans="2:4" x14ac:dyDescent="0.15">
      <c r="B513" s="68" t="s">
        <v>967</v>
      </c>
      <c r="C513" s="164" t="s">
        <v>884</v>
      </c>
      <c r="D513" s="68" t="s">
        <v>1266</v>
      </c>
    </row>
    <row r="514" spans="2:4" x14ac:dyDescent="0.15">
      <c r="B514" s="68" t="s">
        <v>972</v>
      </c>
      <c r="C514" s="164" t="s">
        <v>885</v>
      </c>
      <c r="D514" s="68" t="s">
        <v>1266</v>
      </c>
    </row>
    <row r="515" spans="2:4" x14ac:dyDescent="0.15">
      <c r="B515" s="68" t="s">
        <v>939</v>
      </c>
      <c r="C515" s="164" t="s">
        <v>1276</v>
      </c>
      <c r="D515" s="68" t="s">
        <v>1266</v>
      </c>
    </row>
    <row r="516" spans="2:4" x14ac:dyDescent="0.15">
      <c r="B516" s="68" t="s">
        <v>1194</v>
      </c>
      <c r="C516" s="164" t="s">
        <v>1276</v>
      </c>
      <c r="D516" s="68" t="s">
        <v>1266</v>
      </c>
    </row>
    <row r="517" spans="2:4" x14ac:dyDescent="0.15">
      <c r="B517" s="68" t="s">
        <v>96</v>
      </c>
      <c r="C517" s="164" t="s">
        <v>877</v>
      </c>
      <c r="D517" s="68" t="s">
        <v>1266</v>
      </c>
    </row>
    <row r="518" spans="2:4" x14ac:dyDescent="0.15">
      <c r="B518" s="68" t="s">
        <v>927</v>
      </c>
      <c r="C518" s="164" t="s">
        <v>877</v>
      </c>
      <c r="D518" s="68" t="s">
        <v>1266</v>
      </c>
    </row>
    <row r="519" spans="2:4" x14ac:dyDescent="0.15">
      <c r="B519" s="68" t="s">
        <v>925</v>
      </c>
      <c r="C519" s="164" t="s">
        <v>877</v>
      </c>
      <c r="D519" s="68" t="s">
        <v>1266</v>
      </c>
    </row>
    <row r="520" spans="2:4" x14ac:dyDescent="0.15">
      <c r="B520" s="68" t="s">
        <v>926</v>
      </c>
      <c r="C520" s="164" t="s">
        <v>877</v>
      </c>
      <c r="D520" s="68" t="s">
        <v>1266</v>
      </c>
    </row>
    <row r="521" spans="2:4" x14ac:dyDescent="0.15">
      <c r="B521" s="6" t="s">
        <v>1206</v>
      </c>
      <c r="C521" s="164" t="s">
        <v>877</v>
      </c>
      <c r="D521" s="68" t="s">
        <v>1267</v>
      </c>
    </row>
    <row r="522" spans="2:4" x14ac:dyDescent="0.15">
      <c r="B522" s="6" t="s">
        <v>1208</v>
      </c>
      <c r="C522" s="164" t="s">
        <v>877</v>
      </c>
      <c r="D522" s="68" t="s">
        <v>1267</v>
      </c>
    </row>
    <row r="523" spans="2:4" x14ac:dyDescent="0.15">
      <c r="B523" s="6" t="s">
        <v>1287</v>
      </c>
      <c r="C523" s="164" t="s">
        <v>877</v>
      </c>
      <c r="D523" s="68" t="s">
        <v>1267</v>
      </c>
    </row>
    <row r="524" spans="2:4" x14ac:dyDescent="0.15">
      <c r="B524" s="6" t="s">
        <v>1211</v>
      </c>
      <c r="C524" s="164" t="s">
        <v>877</v>
      </c>
      <c r="D524" s="68" t="s">
        <v>1267</v>
      </c>
    </row>
    <row r="525" spans="2:4" x14ac:dyDescent="0.15">
      <c r="B525" s="6" t="s">
        <v>1213</v>
      </c>
      <c r="C525" s="164" t="s">
        <v>877</v>
      </c>
      <c r="D525" s="68" t="s">
        <v>1267</v>
      </c>
    </row>
    <row r="526" spans="2:4" x14ac:dyDescent="0.15">
      <c r="B526" s="1" t="s">
        <v>1288</v>
      </c>
      <c r="C526" s="164" t="s">
        <v>877</v>
      </c>
      <c r="D526" s="68" t="s">
        <v>1267</v>
      </c>
    </row>
    <row r="527" spans="2:4" x14ac:dyDescent="0.15">
      <c r="B527" s="1" t="s">
        <v>1289</v>
      </c>
      <c r="C527" s="164" t="s">
        <v>877</v>
      </c>
      <c r="D527" s="68" t="s">
        <v>1267</v>
      </c>
    </row>
    <row r="528" spans="2:4" x14ac:dyDescent="0.15">
      <c r="B528" s="1" t="s">
        <v>1290</v>
      </c>
      <c r="C528" s="164" t="s">
        <v>877</v>
      </c>
      <c r="D528" s="68" t="s">
        <v>1267</v>
      </c>
    </row>
    <row r="529" spans="2:4" x14ac:dyDescent="0.15">
      <c r="B529" s="1" t="s">
        <v>1291</v>
      </c>
      <c r="C529" s="164" t="s">
        <v>877</v>
      </c>
      <c r="D529" s="68" t="s">
        <v>1267</v>
      </c>
    </row>
    <row r="530" spans="2:4" x14ac:dyDescent="0.15">
      <c r="B530" s="1" t="s">
        <v>1292</v>
      </c>
      <c r="C530" s="164" t="s">
        <v>875</v>
      </c>
      <c r="D530" s="68" t="s">
        <v>1266</v>
      </c>
    </row>
    <row r="531" spans="2:4" x14ac:dyDescent="0.15">
      <c r="B531" s="1" t="s">
        <v>1293</v>
      </c>
      <c r="C531" s="164" t="s">
        <v>876</v>
      </c>
      <c r="D531" s="68" t="s">
        <v>1263</v>
      </c>
    </row>
    <row r="532" spans="2:4" x14ac:dyDescent="0.15">
      <c r="B532" s="1" t="s">
        <v>1294</v>
      </c>
      <c r="C532" s="164" t="s">
        <v>877</v>
      </c>
      <c r="D532" s="68" t="s">
        <v>1267</v>
      </c>
    </row>
    <row r="533" spans="2:4" x14ac:dyDescent="0.15">
      <c r="B533" s="1" t="s">
        <v>1295</v>
      </c>
      <c r="C533" s="164" t="s">
        <v>878</v>
      </c>
      <c r="D533" s="68" t="s">
        <v>1263</v>
      </c>
    </row>
    <row r="534" spans="2:4" x14ac:dyDescent="0.15">
      <c r="B534" s="1" t="s">
        <v>1296</v>
      </c>
      <c r="C534" s="164" t="s">
        <v>877</v>
      </c>
      <c r="D534" s="68" t="s">
        <v>1263</v>
      </c>
    </row>
    <row r="535" spans="2:4" x14ac:dyDescent="0.15">
      <c r="B535" s="1" t="s">
        <v>1224</v>
      </c>
      <c r="C535" s="164" t="s">
        <v>897</v>
      </c>
      <c r="D535" s="68" t="s">
        <v>1263</v>
      </c>
    </row>
    <row r="536" spans="2:4" x14ac:dyDescent="0.15">
      <c r="B536" s="1" t="s">
        <v>1226</v>
      </c>
      <c r="C536" s="164" t="s">
        <v>875</v>
      </c>
      <c r="D536" s="68" t="s">
        <v>1264</v>
      </c>
    </row>
    <row r="537" spans="2:4" x14ac:dyDescent="0.15">
      <c r="B537" s="1" t="s">
        <v>1228</v>
      </c>
      <c r="C537" s="164" t="s">
        <v>877</v>
      </c>
      <c r="D537" s="68" t="s">
        <v>1263</v>
      </c>
    </row>
    <row r="538" spans="2:4" x14ac:dyDescent="0.15">
      <c r="B538" s="1" t="s">
        <v>1297</v>
      </c>
      <c r="C538" s="164" t="s">
        <v>877</v>
      </c>
      <c r="D538" s="68" t="s">
        <v>1267</v>
      </c>
    </row>
    <row r="539" spans="2:4" x14ac:dyDescent="0.15">
      <c r="B539" s="1" t="s">
        <v>1298</v>
      </c>
      <c r="C539" s="164" t="s">
        <v>877</v>
      </c>
      <c r="D539" s="68" t="s">
        <v>1267</v>
      </c>
    </row>
    <row r="540" spans="2:4" x14ac:dyDescent="0.15">
      <c r="B540" s="1" t="s">
        <v>1299</v>
      </c>
      <c r="C540" s="164" t="s">
        <v>877</v>
      </c>
      <c r="D540" s="68" t="s">
        <v>1267</v>
      </c>
    </row>
    <row r="541" spans="2:4" x14ac:dyDescent="0.15">
      <c r="B541" s="1" t="s">
        <v>1300</v>
      </c>
      <c r="C541" s="164" t="s">
        <v>877</v>
      </c>
      <c r="D541" s="68" t="s">
        <v>1267</v>
      </c>
    </row>
    <row r="542" spans="2:4" x14ac:dyDescent="0.15">
      <c r="B542" s="6" t="s">
        <v>1301</v>
      </c>
      <c r="C542" s="164" t="s">
        <v>877</v>
      </c>
      <c r="D542" s="68" t="s">
        <v>1267</v>
      </c>
    </row>
    <row r="543" spans="2:4" x14ac:dyDescent="0.15">
      <c r="B543" s="1" t="s">
        <v>1235</v>
      </c>
      <c r="C543" s="164" t="s">
        <v>884</v>
      </c>
      <c r="D543" s="68" t="s">
        <v>505</v>
      </c>
    </row>
    <row r="544" spans="2:4" x14ac:dyDescent="0.15">
      <c r="B544" s="68" t="s">
        <v>1236</v>
      </c>
      <c r="C544" s="164" t="s">
        <v>878</v>
      </c>
      <c r="D544" s="68" t="s">
        <v>1263</v>
      </c>
    </row>
    <row r="545" spans="2:4" x14ac:dyDescent="0.15">
      <c r="B545" s="68" t="s">
        <v>1237</v>
      </c>
      <c r="C545" s="164" t="s">
        <v>880</v>
      </c>
      <c r="D545" s="68" t="s">
        <v>1263</v>
      </c>
    </row>
    <row r="546" spans="2:4" x14ac:dyDescent="0.15">
      <c r="B546" s="68" t="s">
        <v>1238</v>
      </c>
      <c r="C546" s="164" t="s">
        <v>875</v>
      </c>
      <c r="D546" s="68" t="s">
        <v>1263</v>
      </c>
    </row>
    <row r="547" spans="2:4" x14ac:dyDescent="0.15">
      <c r="B547" s="68" t="s">
        <v>1239</v>
      </c>
      <c r="C547" s="164" t="s">
        <v>877</v>
      </c>
      <c r="D547" s="68" t="s">
        <v>1263</v>
      </c>
    </row>
    <row r="548" spans="2:4" x14ac:dyDescent="0.15">
      <c r="B548" s="68" t="s">
        <v>1240</v>
      </c>
      <c r="C548" s="164" t="s">
        <v>877</v>
      </c>
      <c r="D548" s="68" t="s">
        <v>1267</v>
      </c>
    </row>
    <row r="549" spans="2:4" x14ac:dyDescent="0.15">
      <c r="B549" s="68" t="s">
        <v>1241</v>
      </c>
      <c r="C549" s="164" t="s">
        <v>877</v>
      </c>
      <c r="D549" s="68" t="s">
        <v>1267</v>
      </c>
    </row>
    <row r="550" spans="2:4" x14ac:dyDescent="0.15">
      <c r="B550" s="68" t="s">
        <v>1242</v>
      </c>
      <c r="C550" s="164" t="s">
        <v>877</v>
      </c>
      <c r="D550" s="68" t="s">
        <v>1267</v>
      </c>
    </row>
    <row r="551" spans="2:4" x14ac:dyDescent="0.15">
      <c r="B551" s="68" t="s">
        <v>1243</v>
      </c>
      <c r="C551" s="164" t="s">
        <v>877</v>
      </c>
      <c r="D551" s="68" t="s">
        <v>1267</v>
      </c>
    </row>
    <row r="552" spans="2:4" x14ac:dyDescent="0.15">
      <c r="B552" s="68" t="s">
        <v>1244</v>
      </c>
      <c r="C552" s="164" t="s">
        <v>877</v>
      </c>
      <c r="D552" s="68" t="s">
        <v>1267</v>
      </c>
    </row>
    <row r="553" spans="2:4" x14ac:dyDescent="0.15">
      <c r="B553" s="68" t="s">
        <v>1245</v>
      </c>
      <c r="C553" s="164" t="s">
        <v>875</v>
      </c>
      <c r="D553" s="68" t="s">
        <v>1267</v>
      </c>
    </row>
    <row r="554" spans="2:4" x14ac:dyDescent="0.15">
      <c r="B554" s="68" t="s">
        <v>1246</v>
      </c>
      <c r="C554" s="164" t="s">
        <v>875</v>
      </c>
      <c r="D554" s="68" t="s">
        <v>1265</v>
      </c>
    </row>
    <row r="555" spans="2:4" x14ac:dyDescent="0.15">
      <c r="B555" s="68" t="s">
        <v>1247</v>
      </c>
      <c r="C555" s="164" t="s">
        <v>877</v>
      </c>
      <c r="D555" s="68" t="s">
        <v>1267</v>
      </c>
    </row>
    <row r="556" spans="2:4" x14ac:dyDescent="0.15">
      <c r="B556" s="68" t="s">
        <v>1248</v>
      </c>
      <c r="C556" s="164" t="s">
        <v>877</v>
      </c>
      <c r="D556" s="68" t="s">
        <v>1267</v>
      </c>
    </row>
    <row r="557" spans="2:4" x14ac:dyDescent="0.15">
      <c r="B557" s="68" t="s">
        <v>1268</v>
      </c>
      <c r="C557" s="164" t="s">
        <v>877</v>
      </c>
      <c r="D557" s="68" t="s">
        <v>508</v>
      </c>
    </row>
  </sheetData>
  <mergeCells count="283">
    <mergeCell ref="N61:N62"/>
    <mergeCell ref="C114:H114"/>
    <mergeCell ref="C59:H59"/>
    <mergeCell ref="C60:H60"/>
    <mergeCell ref="I205:M205"/>
    <mergeCell ref="I206:M206"/>
    <mergeCell ref="I207:M207"/>
    <mergeCell ref="I208:M208"/>
    <mergeCell ref="I88:M88"/>
    <mergeCell ref="I89:M89"/>
    <mergeCell ref="I90:M90"/>
    <mergeCell ref="I91:M91"/>
    <mergeCell ref="I92:M92"/>
    <mergeCell ref="I93:M93"/>
    <mergeCell ref="I94:M94"/>
    <mergeCell ref="I101:M101"/>
    <mergeCell ref="I102:M102"/>
    <mergeCell ref="I95:M95"/>
    <mergeCell ref="I114:M114"/>
    <mergeCell ref="I115:M115"/>
    <mergeCell ref="G144:H144"/>
    <mergeCell ref="I146:M146"/>
    <mergeCell ref="H166:L166"/>
    <mergeCell ref="G127:H127"/>
    <mergeCell ref="G126:H126"/>
    <mergeCell ref="I213:M213"/>
    <mergeCell ref="C115:H115"/>
    <mergeCell ref="C169:H169"/>
    <mergeCell ref="C170:H170"/>
    <mergeCell ref="H111:L111"/>
    <mergeCell ref="I202:M202"/>
    <mergeCell ref="A105:N105"/>
    <mergeCell ref="G118:H118"/>
    <mergeCell ref="G119:H119"/>
    <mergeCell ref="G120:H120"/>
    <mergeCell ref="G121:H121"/>
    <mergeCell ref="G122:H122"/>
    <mergeCell ref="G123:H123"/>
    <mergeCell ref="G149:H149"/>
    <mergeCell ref="G150:H150"/>
    <mergeCell ref="G124:H124"/>
    <mergeCell ref="I169:M169"/>
    <mergeCell ref="I170:M170"/>
    <mergeCell ref="G194:H194"/>
    <mergeCell ref="A170:B170"/>
    <mergeCell ref="A171:A172"/>
    <mergeCell ref="B171:B172"/>
    <mergeCell ref="C171:D171"/>
    <mergeCell ref="G86:H86"/>
    <mergeCell ref="G87:H87"/>
    <mergeCell ref="G88:H88"/>
    <mergeCell ref="G89:H89"/>
    <mergeCell ref="G90:H90"/>
    <mergeCell ref="C109:D109"/>
    <mergeCell ref="A115:B115"/>
    <mergeCell ref="N116:N117"/>
    <mergeCell ref="F116:F117"/>
    <mergeCell ref="A116:A117"/>
    <mergeCell ref="A114:B114"/>
    <mergeCell ref="F110:G110"/>
    <mergeCell ref="H110:I110"/>
    <mergeCell ref="G96:H96"/>
    <mergeCell ref="G97:H97"/>
    <mergeCell ref="G98:H98"/>
    <mergeCell ref="I103:M103"/>
    <mergeCell ref="F220:G220"/>
    <mergeCell ref="H220:I220"/>
    <mergeCell ref="H221:L221"/>
    <mergeCell ref="I171:M172"/>
    <mergeCell ref="G171:H172"/>
    <mergeCell ref="A215:N215"/>
    <mergeCell ref="C219:D219"/>
    <mergeCell ref="G176:H176"/>
    <mergeCell ref="G177:H177"/>
    <mergeCell ref="G193:H193"/>
    <mergeCell ref="I173:M173"/>
    <mergeCell ref="I174:M174"/>
    <mergeCell ref="I175:M175"/>
    <mergeCell ref="I176:M176"/>
    <mergeCell ref="I177:M177"/>
    <mergeCell ref="I193:M193"/>
    <mergeCell ref="I194:M194"/>
    <mergeCell ref="I195:M195"/>
    <mergeCell ref="I196:M196"/>
    <mergeCell ref="I197:M197"/>
    <mergeCell ref="I198:M198"/>
    <mergeCell ref="I199:M199"/>
    <mergeCell ref="N171:N172"/>
    <mergeCell ref="F171:F172"/>
    <mergeCell ref="E171:E172"/>
    <mergeCell ref="I209:M209"/>
    <mergeCell ref="I210:M210"/>
    <mergeCell ref="I211:M211"/>
    <mergeCell ref="I212:M212"/>
    <mergeCell ref="I203:M203"/>
    <mergeCell ref="I204:M204"/>
    <mergeCell ref="G195:H195"/>
    <mergeCell ref="G196:H196"/>
    <mergeCell ref="I200:M200"/>
    <mergeCell ref="I201:M201"/>
    <mergeCell ref="G173:H173"/>
    <mergeCell ref="G174:H174"/>
    <mergeCell ref="G175:H175"/>
    <mergeCell ref="G197:H197"/>
    <mergeCell ref="G198:H198"/>
    <mergeCell ref="G199:H199"/>
    <mergeCell ref="F165:G165"/>
    <mergeCell ref="H165:I165"/>
    <mergeCell ref="G116:H117"/>
    <mergeCell ref="G154:H154"/>
    <mergeCell ref="G155:H155"/>
    <mergeCell ref="G156:H156"/>
    <mergeCell ref="G157:H157"/>
    <mergeCell ref="G146:H146"/>
    <mergeCell ref="G147:H147"/>
    <mergeCell ref="G148:H148"/>
    <mergeCell ref="I124:M124"/>
    <mergeCell ref="I153:M153"/>
    <mergeCell ref="I154:M154"/>
    <mergeCell ref="I143:M143"/>
    <mergeCell ref="I144:M144"/>
    <mergeCell ref="I145:M145"/>
    <mergeCell ref="I157:M157"/>
    <mergeCell ref="I125:M125"/>
    <mergeCell ref="I126:M126"/>
    <mergeCell ref="I127:M127"/>
    <mergeCell ref="I118:M118"/>
    <mergeCell ref="G143:H143"/>
    <mergeCell ref="I158:M158"/>
    <mergeCell ref="G125:H125"/>
    <mergeCell ref="A169:B169"/>
    <mergeCell ref="I60:M60"/>
    <mergeCell ref="C164:D164"/>
    <mergeCell ref="G151:H151"/>
    <mergeCell ref="G152:H152"/>
    <mergeCell ref="G153:H153"/>
    <mergeCell ref="G145:H145"/>
    <mergeCell ref="B116:B117"/>
    <mergeCell ref="C116:D116"/>
    <mergeCell ref="E116:E117"/>
    <mergeCell ref="I116:M117"/>
    <mergeCell ref="I119:M119"/>
    <mergeCell ref="I120:M120"/>
    <mergeCell ref="I121:M121"/>
    <mergeCell ref="I122:M122"/>
    <mergeCell ref="I123:M123"/>
    <mergeCell ref="I147:M147"/>
    <mergeCell ref="I148:M148"/>
    <mergeCell ref="I149:M149"/>
    <mergeCell ref="I150:M150"/>
    <mergeCell ref="I151:M151"/>
    <mergeCell ref="I152:M152"/>
    <mergeCell ref="I155:M155"/>
    <mergeCell ref="I156:M156"/>
    <mergeCell ref="G100:H100"/>
    <mergeCell ref="G101:H101"/>
    <mergeCell ref="G102:H102"/>
    <mergeCell ref="G68:H68"/>
    <mergeCell ref="I63:M63"/>
    <mergeCell ref="I64:M64"/>
    <mergeCell ref="I61:M62"/>
    <mergeCell ref="I65:M65"/>
    <mergeCell ref="G99:H99"/>
    <mergeCell ref="I69:M69"/>
    <mergeCell ref="I70:M70"/>
    <mergeCell ref="I86:M86"/>
    <mergeCell ref="I87:M87"/>
    <mergeCell ref="I96:M96"/>
    <mergeCell ref="I97:M97"/>
    <mergeCell ref="I98:M98"/>
    <mergeCell ref="I99:M99"/>
    <mergeCell ref="I100:M100"/>
    <mergeCell ref="G91:H91"/>
    <mergeCell ref="G92:H92"/>
    <mergeCell ref="G93:H93"/>
    <mergeCell ref="G94:H94"/>
    <mergeCell ref="G95:H95"/>
    <mergeCell ref="G70:H70"/>
    <mergeCell ref="A4:B4"/>
    <mergeCell ref="A5:B5"/>
    <mergeCell ref="B6:B7"/>
    <mergeCell ref="A59:B59"/>
    <mergeCell ref="G6:H7"/>
    <mergeCell ref="C6:D6"/>
    <mergeCell ref="I6:M7"/>
    <mergeCell ref="G47:H47"/>
    <mergeCell ref="G27:H27"/>
    <mergeCell ref="I8:M8"/>
    <mergeCell ref="I9:M9"/>
    <mergeCell ref="I10:M10"/>
    <mergeCell ref="A6:A7"/>
    <mergeCell ref="A50:N50"/>
    <mergeCell ref="H56:L56"/>
    <mergeCell ref="C54:D54"/>
    <mergeCell ref="F6:F7"/>
    <mergeCell ref="E6:E7"/>
    <mergeCell ref="C4:H4"/>
    <mergeCell ref="C5:H5"/>
    <mergeCell ref="I48:M48"/>
    <mergeCell ref="I59:M59"/>
    <mergeCell ref="G26:H26"/>
    <mergeCell ref="Y4:Z4"/>
    <mergeCell ref="F55:G55"/>
    <mergeCell ref="Y5:Z5"/>
    <mergeCell ref="G28:H28"/>
    <mergeCell ref="G29:H29"/>
    <mergeCell ref="G30:H30"/>
    <mergeCell ref="I11:M11"/>
    <mergeCell ref="I12:M12"/>
    <mergeCell ref="I13:M13"/>
    <mergeCell ref="I14:M14"/>
    <mergeCell ref="I15:M15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5:M5"/>
    <mergeCell ref="G20:H20"/>
    <mergeCell ref="G21:H21"/>
    <mergeCell ref="I4:M4"/>
    <mergeCell ref="A2:N2"/>
    <mergeCell ref="A57:N57"/>
    <mergeCell ref="A112:N112"/>
    <mergeCell ref="A167:N167"/>
    <mergeCell ref="G8:H8"/>
    <mergeCell ref="G9:H9"/>
    <mergeCell ref="G10:H10"/>
    <mergeCell ref="G11:H11"/>
    <mergeCell ref="G12:H12"/>
    <mergeCell ref="G14:H14"/>
    <mergeCell ref="G13:H13"/>
    <mergeCell ref="G15:H15"/>
    <mergeCell ref="G16:H16"/>
    <mergeCell ref="G17:H17"/>
    <mergeCell ref="G18:H18"/>
    <mergeCell ref="G19:H19"/>
    <mergeCell ref="G63:H63"/>
    <mergeCell ref="A160:N160"/>
    <mergeCell ref="G66:H66"/>
    <mergeCell ref="G67:H67"/>
    <mergeCell ref="G22:H22"/>
    <mergeCell ref="G23:H23"/>
    <mergeCell ref="G24:H24"/>
    <mergeCell ref="G25:H25"/>
    <mergeCell ref="I66:M66"/>
    <mergeCell ref="G64:H64"/>
    <mergeCell ref="G65:H65"/>
    <mergeCell ref="G61:H62"/>
    <mergeCell ref="G69:H69"/>
    <mergeCell ref="A61:A62"/>
    <mergeCell ref="B61:B62"/>
    <mergeCell ref="C61:D61"/>
    <mergeCell ref="E61:E62"/>
    <mergeCell ref="F61:F62"/>
    <mergeCell ref="I68:M68"/>
    <mergeCell ref="I67:M67"/>
    <mergeCell ref="A60:B60"/>
    <mergeCell ref="I16:M16"/>
    <mergeCell ref="N6:N7"/>
    <mergeCell ref="I26:M26"/>
    <mergeCell ref="I27:M27"/>
    <mergeCell ref="I28:M28"/>
    <mergeCell ref="I29:M29"/>
    <mergeCell ref="G212:H212"/>
    <mergeCell ref="G206:H206"/>
    <mergeCell ref="G207:H207"/>
    <mergeCell ref="G208:H208"/>
    <mergeCell ref="G209:H209"/>
    <mergeCell ref="G210:H210"/>
    <mergeCell ref="G211:H211"/>
    <mergeCell ref="G200:H200"/>
    <mergeCell ref="G201:H201"/>
    <mergeCell ref="G202:H202"/>
    <mergeCell ref="G203:H203"/>
    <mergeCell ref="G204:H204"/>
    <mergeCell ref="G205:H205"/>
    <mergeCell ref="I30:M30"/>
    <mergeCell ref="I47:M47"/>
  </mergeCells>
  <phoneticPr fontId="1"/>
  <dataValidations xWindow="385" yWindow="449" count="12">
    <dataValidation imeMode="off" allowBlank="1" showInputMessage="1" showErrorMessage="1" sqref="B63:B102 B118:B157 B173:B212 B8:B47" xr:uid="{00000000-0002-0000-0000-000000000000}"/>
    <dataValidation imeMode="disabled" allowBlank="1" showInputMessage="1" showErrorMessage="1" sqref="C115 C60 C5 C170" xr:uid="{00000000-0002-0000-0000-000001000000}"/>
    <dataValidation type="list" allowBlank="1" showInputMessage="1" showErrorMessage="1" sqref="H110 H220 H165:I165" xr:uid="{00000000-0002-0000-0000-000002000000}">
      <formula1>"大学,高等学校,中学校,小学校,学校,　"</formula1>
    </dataValidation>
    <dataValidation imeMode="halfKatakana" allowBlank="1" showInputMessage="1" showErrorMessage="1" prompt="氏名のﾌﾘｶﾞﾅ(半角ｶﾀｶﾅ)を入力してください。_x000a_姓と名の間に半角スペースを入れてください｡" sqref="D118:D157 D63:D102 D173:D212 D8:D47" xr:uid="{00000000-0002-0000-0000-000003000000}"/>
    <dataValidation imeMode="hiragana" allowBlank="1" showInputMessage="1" showErrorMessage="1" prompt="姓と名の間に全角スペースを入れてください" sqref="C118:C157 C63:C102 C173:C212 C8:C47" xr:uid="{00000000-0002-0000-0000-000004000000}"/>
    <dataValidation imeMode="on" allowBlank="1" showInputMessage="1" showErrorMessage="1" sqref="C4 C114 C59 C169" xr:uid="{00000000-0002-0000-0000-000005000000}"/>
    <dataValidation type="list" imeMode="disabled" allowBlank="1" showInputMessage="1" showErrorMessage="1" prompt="学年を選択してください" sqref="E63:E102 E118:E157 E173:E212 E8:E47" xr:uid="{00000000-0002-0000-0000-000006000000}">
      <formula1>gakunen1</formula1>
    </dataValidation>
    <dataValidation type="list" allowBlank="1" showInputMessage="1" showErrorMessage="1" prompt="性別を選択してください" sqref="F63:F102 F118:F157 F173:F212 F8:F47" xr:uid="{00000000-0002-0000-0000-000007000000}">
      <formula1>gender1</formula1>
    </dataValidation>
    <dataValidation type="list" allowBlank="1" showInputMessage="1" showErrorMessage="1" sqref="AA5" xr:uid="{00000000-0002-0000-0000-000008000000}">
      <formula1>shozoku</formula1>
    </dataValidation>
    <dataValidation type="list" allowBlank="1" showInputMessage="1" showErrorMessage="1" prompt="リストから種目を選んでください。リストは左の「性別」欄に「男」か「女」を入力すると表示されます。" sqref="G118:H157 G173:H212 G63:H102 G8:H47" xr:uid="{00000000-0002-0000-0000-000009000000}">
      <formula1>INDIRECT(F8)</formula1>
    </dataValidation>
    <dataValidation type="list" allowBlank="1" showInputMessage="1" showErrorMessage="1" prompt="校種を選択してください。_x000a_該当がなければ「delete」キーで削除してください。" sqref="H55:I55" xr:uid="{00000000-0002-0000-0000-00000A000000}">
      <formula1>"大学,高等学校,中学校,小学校,学校,　"</formula1>
    </dataValidation>
    <dataValidation type="textLength" imeMode="disabled" operator="equal" allowBlank="1" showInputMessage="1" showErrorMessage="1" promptTitle="記入例" prompt="トラック競技（7桁表示）_x000a_　11秒00→0001100_x000a_　1分11秒22→0011122_x000a_　※手動計時は_x000a_     100分の1の位に_x000a_     0を足してください。" sqref="I63:M102 I118:M157 I173:M212 I8:M47" xr:uid="{00000000-0002-0000-0000-00000B000000}">
      <formula1>7</formula1>
    </dataValidation>
  </dataValidations>
  <pageMargins left="1.1811023622047245" right="0.59055118110236227" top="0.59055118110236227" bottom="0.59055118110236227" header="0.31496062992125984" footer="0.31496062992125984"/>
  <pageSetup paperSize="9" scale="67" orientation="portrait" horizontalDpi="4294967294" r:id="rId1"/>
  <rowBreaks count="3" manualBreakCount="3">
    <brk id="56" max="13" man="1"/>
    <brk id="111" max="13" man="1"/>
    <brk id="166" max="13" man="1"/>
  </rowBreaks>
  <colBreaks count="1" manualBreakCount="1">
    <brk id="14" min="1" max="161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G196"/>
  <sheetViews>
    <sheetView view="pageBreakPreview" topLeftCell="A18" zoomScaleNormal="80" zoomScaleSheetLayoutView="100" workbookViewId="0">
      <selection activeCell="I2" sqref="I2:L2"/>
    </sheetView>
  </sheetViews>
  <sheetFormatPr defaultColWidth="3.625" defaultRowHeight="13.5" x14ac:dyDescent="0.15"/>
  <cols>
    <col min="1" max="1" width="4.625" style="68" bestFit="1" customWidth="1"/>
    <col min="2" max="2" width="9.5" style="68" customWidth="1"/>
    <col min="3" max="3" width="6.625" style="68" customWidth="1"/>
    <col min="4" max="4" width="18.75" style="68" customWidth="1"/>
    <col min="5" max="5" width="3.125" style="68" customWidth="1"/>
    <col min="6" max="6" width="1.5" style="68" customWidth="1"/>
    <col min="7" max="7" width="3.125" style="68" customWidth="1"/>
    <col min="8" max="8" width="2.5" style="68" customWidth="1"/>
    <col min="9" max="9" width="2.25" style="68" customWidth="1"/>
    <col min="10" max="10" width="10.625" style="68" customWidth="1"/>
    <col min="11" max="12" width="20.625" style="68" customWidth="1"/>
    <col min="13" max="13" width="4.75" style="68" customWidth="1"/>
    <col min="14" max="14" width="4.625" style="68" customWidth="1"/>
    <col min="15" max="15" width="10.625" style="68" customWidth="1"/>
    <col min="16" max="18" width="3.625" style="68"/>
    <col min="19" max="19" width="10.5" style="19" bestFit="1" customWidth="1"/>
    <col min="20" max="20" width="29" style="20" customWidth="1"/>
    <col min="21" max="23" width="9.5" style="19" bestFit="1" customWidth="1"/>
    <col min="24" max="24" width="8.5" style="19" bestFit="1" customWidth="1"/>
    <col min="25" max="25" width="15" style="19" bestFit="1" customWidth="1"/>
    <col min="26" max="26" width="7" style="19" customWidth="1"/>
    <col min="27" max="27" width="19.375" style="19" bestFit="1" customWidth="1"/>
    <col min="28" max="28" width="12.25" style="19" customWidth="1"/>
    <col min="29" max="29" width="5.5" style="19" bestFit="1" customWidth="1"/>
    <col min="30" max="30" width="7.5" style="19" bestFit="1" customWidth="1"/>
    <col min="31" max="31" width="5.25" style="64" customWidth="1"/>
    <col min="32" max="32" width="6.75" style="19" customWidth="1"/>
    <col min="33" max="33" width="9.875" style="19" customWidth="1"/>
    <col min="34" max="34" width="7.5" style="69" bestFit="1" customWidth="1"/>
    <col min="35" max="35" width="6.25" style="69" customWidth="1"/>
    <col min="36" max="36" width="14.375" style="71" customWidth="1"/>
    <col min="37" max="38" width="6.25" style="71" customWidth="1"/>
    <col min="39" max="16384" width="3.625" style="68"/>
  </cols>
  <sheetData>
    <row r="1" spans="1:111" ht="32.25" customHeight="1" x14ac:dyDescent="0.15">
      <c r="A1" s="243" t="s">
        <v>1435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</row>
    <row r="2" spans="1:111" ht="7.5" customHeight="1" x14ac:dyDescent="0.15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</row>
    <row r="3" spans="1:111" s="71" customFormat="1" ht="22.5" customHeight="1" thickBot="1" x14ac:dyDescent="0.2">
      <c r="A3" s="221" t="s">
        <v>0</v>
      </c>
      <c r="B3" s="222"/>
      <c r="C3" s="247">
        <f>'申込書（個人種目）'!C4</f>
        <v>0</v>
      </c>
      <c r="D3" s="248"/>
      <c r="E3" s="248"/>
      <c r="F3" s="248"/>
      <c r="G3" s="248"/>
      <c r="H3" s="248"/>
      <c r="I3" s="248"/>
      <c r="J3" s="249"/>
      <c r="K3" s="108" t="s">
        <v>1093</v>
      </c>
      <c r="L3" s="262">
        <f>'申込書（個人種目）'!N4</f>
        <v>0</v>
      </c>
      <c r="M3" s="263"/>
      <c r="N3" s="263"/>
      <c r="O3" s="264"/>
      <c r="P3" s="68"/>
      <c r="Q3" s="68"/>
      <c r="R3" s="68"/>
      <c r="S3" s="19"/>
      <c r="T3" s="20"/>
      <c r="U3" s="19"/>
      <c r="V3" s="19"/>
      <c r="W3" s="19"/>
      <c r="X3" s="19"/>
      <c r="Y3" s="19"/>
      <c r="Z3" s="214" t="s">
        <v>496</v>
      </c>
      <c r="AA3" s="215"/>
      <c r="AB3" s="73" t="s">
        <v>497</v>
      </c>
      <c r="AC3" s="73" t="s">
        <v>504</v>
      </c>
      <c r="AD3" s="74" t="s">
        <v>24</v>
      </c>
      <c r="AE3" s="86"/>
      <c r="AF3" s="19"/>
      <c r="AG3" s="19"/>
      <c r="AH3" s="69"/>
      <c r="AI3" s="69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  <c r="CA3" s="68"/>
      <c r="CB3" s="68"/>
      <c r="CC3" s="68"/>
      <c r="CD3" s="68"/>
      <c r="CE3" s="68"/>
      <c r="CF3" s="68"/>
      <c r="CG3" s="68"/>
      <c r="CH3" s="68"/>
      <c r="CI3" s="68"/>
      <c r="CJ3" s="68"/>
      <c r="CK3" s="68"/>
      <c r="CL3" s="68"/>
      <c r="CM3" s="68"/>
      <c r="CN3" s="68"/>
      <c r="CO3" s="68"/>
      <c r="CP3" s="68"/>
      <c r="CQ3" s="68"/>
      <c r="CR3" s="68"/>
      <c r="CS3" s="68"/>
      <c r="CT3" s="68"/>
      <c r="CU3" s="68"/>
      <c r="CV3" s="68"/>
      <c r="CW3" s="68"/>
      <c r="CX3" s="68"/>
      <c r="CY3" s="68"/>
      <c r="CZ3" s="68"/>
      <c r="DA3" s="68"/>
      <c r="DB3" s="68"/>
      <c r="DC3" s="68"/>
      <c r="DD3" s="68"/>
      <c r="DE3" s="68"/>
      <c r="DF3" s="68"/>
      <c r="DG3" s="68"/>
    </row>
    <row r="4" spans="1:111" s="71" customFormat="1" ht="22.5" customHeight="1" thickTop="1" x14ac:dyDescent="0.15">
      <c r="A4" s="188" t="s">
        <v>13</v>
      </c>
      <c r="B4" s="219"/>
      <c r="C4" s="234">
        <f>'申込書（個人種目）'!C5</f>
        <v>0</v>
      </c>
      <c r="D4" s="235"/>
      <c r="E4" s="235"/>
      <c r="F4" s="235"/>
      <c r="G4" s="235"/>
      <c r="H4" s="235"/>
      <c r="I4" s="235"/>
      <c r="J4" s="250"/>
      <c r="K4" s="109" t="s">
        <v>1094</v>
      </c>
      <c r="L4" s="244">
        <f>'申込書（個人種目）'!N5</f>
        <v>0</v>
      </c>
      <c r="M4" s="245"/>
      <c r="N4" s="245"/>
      <c r="O4" s="246"/>
      <c r="P4" s="68"/>
      <c r="Q4" s="68"/>
      <c r="R4" s="68"/>
      <c r="S4" s="19"/>
      <c r="T4" s="20"/>
      <c r="U4" s="19"/>
      <c r="V4" s="19"/>
      <c r="W4" s="19"/>
      <c r="X4" s="19"/>
      <c r="Y4" s="19"/>
      <c r="Z4" s="217">
        <f>C3</f>
        <v>0</v>
      </c>
      <c r="AA4" s="218"/>
      <c r="AB4" s="76" t="str">
        <f>'申込書（個人種目）'!AA5</f>
        <v>米沢市陸協</v>
      </c>
      <c r="AC4" s="76" t="e">
        <f>'申込書（個人種目）'!AB5</f>
        <v>#N/A</v>
      </c>
      <c r="AD4" s="76" t="str">
        <f>'申込書（個人種目）'!AC5</f>
        <v>060004</v>
      </c>
      <c r="AE4" s="86"/>
      <c r="AF4" s="19"/>
      <c r="AG4" s="19"/>
      <c r="AH4" s="69"/>
      <c r="AI4" s="69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/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68"/>
      <c r="CP4" s="68"/>
      <c r="CQ4" s="68"/>
      <c r="CR4" s="68"/>
      <c r="CS4" s="68"/>
      <c r="CT4" s="68"/>
      <c r="CU4" s="68"/>
      <c r="CV4" s="68"/>
      <c r="CW4" s="68"/>
      <c r="CX4" s="68"/>
      <c r="CY4" s="68"/>
      <c r="CZ4" s="68"/>
      <c r="DA4" s="68"/>
      <c r="DB4" s="68"/>
      <c r="DC4" s="68"/>
      <c r="DD4" s="68"/>
      <c r="DE4" s="68"/>
      <c r="DF4" s="68"/>
      <c r="DG4" s="68"/>
    </row>
    <row r="5" spans="1:111" s="71" customFormat="1" ht="17.25" customHeight="1" x14ac:dyDescent="0.15">
      <c r="A5" s="201"/>
      <c r="B5" s="197" t="s">
        <v>1088</v>
      </c>
      <c r="C5" s="198"/>
      <c r="D5" s="203" t="s">
        <v>1089</v>
      </c>
      <c r="E5" s="197" t="s">
        <v>9</v>
      </c>
      <c r="F5" s="254"/>
      <c r="G5" s="254"/>
      <c r="H5" s="254"/>
      <c r="I5" s="198"/>
      <c r="J5" s="197" t="s">
        <v>1090</v>
      </c>
      <c r="K5" s="254"/>
      <c r="L5" s="254"/>
      <c r="M5" s="254"/>
      <c r="N5" s="198"/>
      <c r="O5" s="190" t="s">
        <v>6</v>
      </c>
      <c r="P5" s="68"/>
      <c r="Q5" s="68"/>
      <c r="R5" s="68"/>
      <c r="S5" s="19"/>
      <c r="T5" s="20"/>
      <c r="U5" s="19"/>
      <c r="V5" s="19"/>
      <c r="W5" s="19"/>
      <c r="X5" s="19"/>
      <c r="Y5" s="19"/>
      <c r="Z5" s="19"/>
      <c r="AA5" s="19"/>
      <c r="AB5" s="19"/>
      <c r="AC5" s="19"/>
      <c r="AD5" s="19"/>
      <c r="AE5" s="64"/>
      <c r="AF5" s="19"/>
      <c r="AG5" s="19"/>
      <c r="AH5" s="69"/>
      <c r="AI5" s="69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/>
      <c r="DE5" s="68"/>
      <c r="DF5" s="68"/>
      <c r="DG5" s="68"/>
    </row>
    <row r="6" spans="1:111" s="71" customFormat="1" ht="17.25" customHeight="1" thickBot="1" x14ac:dyDescent="0.2">
      <c r="A6" s="202"/>
      <c r="B6" s="199"/>
      <c r="C6" s="200"/>
      <c r="D6" s="204"/>
      <c r="E6" s="199"/>
      <c r="F6" s="255"/>
      <c r="G6" s="255"/>
      <c r="H6" s="255"/>
      <c r="I6" s="200"/>
      <c r="J6" s="175" t="s">
        <v>1</v>
      </c>
      <c r="K6" s="175" t="s">
        <v>1091</v>
      </c>
      <c r="L6" s="175" t="s">
        <v>1092</v>
      </c>
      <c r="M6" s="175" t="s">
        <v>3</v>
      </c>
      <c r="N6" s="175" t="s">
        <v>1410</v>
      </c>
      <c r="O6" s="191"/>
      <c r="P6" s="68"/>
      <c r="Q6" s="68"/>
      <c r="R6" s="68"/>
      <c r="S6" s="17" t="s">
        <v>18</v>
      </c>
      <c r="T6" s="18" t="s">
        <v>501</v>
      </c>
      <c r="U6" s="17" t="s">
        <v>866</v>
      </c>
      <c r="V6" s="17" t="s">
        <v>846</v>
      </c>
      <c r="W6" s="17" t="s">
        <v>847</v>
      </c>
      <c r="X6" s="17" t="s">
        <v>19</v>
      </c>
      <c r="Y6" s="17" t="s">
        <v>20</v>
      </c>
      <c r="Z6" s="17" t="s">
        <v>21</v>
      </c>
      <c r="AA6" s="17" t="s">
        <v>22</v>
      </c>
      <c r="AB6" s="17" t="s">
        <v>23</v>
      </c>
      <c r="AC6" s="17" t="s">
        <v>495</v>
      </c>
      <c r="AD6" s="17" t="s">
        <v>24</v>
      </c>
      <c r="AE6" s="63" t="s">
        <v>1119</v>
      </c>
      <c r="AF6" s="17" t="s">
        <v>500</v>
      </c>
      <c r="AG6" s="17" t="s">
        <v>1101</v>
      </c>
      <c r="AH6" s="69" t="s">
        <v>917</v>
      </c>
      <c r="AI6" s="69"/>
      <c r="AJ6" s="71" t="s">
        <v>1103</v>
      </c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</row>
    <row r="7" spans="1:111" s="71" customFormat="1" ht="22.5" customHeight="1" thickTop="1" x14ac:dyDescent="0.15">
      <c r="A7" s="251">
        <v>1</v>
      </c>
      <c r="B7" s="256"/>
      <c r="C7" s="257"/>
      <c r="D7" s="265"/>
      <c r="E7" s="287"/>
      <c r="F7" s="288"/>
      <c r="G7" s="288"/>
      <c r="H7" s="288"/>
      <c r="I7" s="289"/>
      <c r="J7" s="25"/>
      <c r="K7" s="25"/>
      <c r="L7" s="25"/>
      <c r="M7" s="25"/>
      <c r="N7" s="25"/>
      <c r="O7" s="26"/>
      <c r="P7" s="68"/>
      <c r="Q7" s="68"/>
      <c r="R7" s="68"/>
      <c r="S7" s="4" t="str">
        <f>IF(ISBLANK(J7),"",VLOOKUP(CONCATENATE($AC$4,LEFT(#REF!,1)),$S$150:$T$159,2,FALSE)+J7*100)</f>
        <v/>
      </c>
      <c r="T7" s="22" t="str">
        <f>IF(ISBLANK(J7),"",#REF!)</f>
        <v/>
      </c>
      <c r="U7" s="3" t="str">
        <f>IF($T7="","",VLOOKUP($T7,'(種目・作業用)'!$A$2:$D$11,2,FALSE))</f>
        <v/>
      </c>
      <c r="V7" s="3" t="str">
        <f>IF($T7="","",VLOOKUP($T7,'(種目・作業用)'!$A$2:$D$11,3,FALSE))</f>
        <v/>
      </c>
      <c r="W7" s="3" t="str">
        <f>IF($T7="","",VLOOKUP($T7,'(種目・作業用)'!$A$2:$D$11,4,FALSE))</f>
        <v/>
      </c>
      <c r="X7" s="23" t="str">
        <f>IF(E7="","",E7)</f>
        <v/>
      </c>
      <c r="Y7" s="4" t="str">
        <f>W7</f>
        <v/>
      </c>
      <c r="Z7" s="4" t="str">
        <f t="shared" ref="Z7:Z45" si="0">IF(ISBLANK(J7),"",J7)</f>
        <v/>
      </c>
      <c r="AA7" s="4" t="str">
        <f>IF(ISNUMBER(Z7),IF(ISBLANK(M7),AJ7,CONCATENATE(AJ7,"(",M7,")")),"")</f>
        <v/>
      </c>
      <c r="AB7" s="4" t="str">
        <f t="shared" ref="AB7:AB45" si="1">IF(ISNUMBER(Z7),L7,"")</f>
        <v/>
      </c>
      <c r="AC7" s="31" t="str">
        <f>IF(ISNUMBER(Z7),VLOOKUP(AH7,$AH$149:$AI$196,2,FALSE),"")</f>
        <v/>
      </c>
      <c r="AD7" s="32" t="str">
        <f>IF(ISNUMBER(Z7),$AD$4,"")</f>
        <v/>
      </c>
      <c r="AE7" s="62" t="str">
        <f>IF(ISBLANK(J7),"",IF(LEFT(#REF!,1)="男",1,2))</f>
        <v/>
      </c>
      <c r="AF7" s="4"/>
      <c r="AG7" s="4" t="str">
        <f>IF(ISNUMBER(Z7),$AB$4,"")</f>
        <v/>
      </c>
      <c r="AH7" s="77" t="e">
        <f>VLOOKUP('申込書（個人種目）'!$AA$5,'申込書（個人種目）'!$B$263:$D$611,2,FALSE)</f>
        <v>#N/A</v>
      </c>
      <c r="AI7" s="69"/>
      <c r="AJ7" s="70" t="str">
        <f>IF(LEN(K7)&gt;6,SUBSTITUTE(K7,"　",""),IF(LEN(K7)=6,K7,IF(LEN(K7)=5,CONCATENATE(K7,"　"),IF(LEN(K7)=4,CONCATENATE(SUBSTITUTE(K7,"　","　　"),"　"),CONCATENATE(SUBSTITUTE(K7,"　","　　　"),"　")))))</f>
        <v>　</v>
      </c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  <c r="CA7" s="68"/>
      <c r="CB7" s="68"/>
      <c r="CC7" s="68"/>
      <c r="CD7" s="68"/>
      <c r="CE7" s="68"/>
      <c r="CF7" s="68"/>
      <c r="CG7" s="68"/>
      <c r="CH7" s="68"/>
      <c r="CI7" s="68"/>
      <c r="CJ7" s="68"/>
      <c r="CK7" s="68"/>
      <c r="CL7" s="68"/>
      <c r="CM7" s="68"/>
      <c r="CN7" s="68"/>
      <c r="CO7" s="68"/>
      <c r="CP7" s="68"/>
      <c r="CQ7" s="68"/>
      <c r="CR7" s="68"/>
      <c r="CS7" s="68"/>
      <c r="CT7" s="68"/>
      <c r="CU7" s="68"/>
      <c r="CV7" s="68"/>
      <c r="CW7" s="68"/>
      <c r="CX7" s="68"/>
      <c r="CY7" s="68"/>
      <c r="CZ7" s="68"/>
      <c r="DA7" s="68"/>
      <c r="DB7" s="68"/>
      <c r="DC7" s="68"/>
      <c r="DD7" s="68"/>
      <c r="DE7" s="68"/>
      <c r="DF7" s="68"/>
      <c r="DG7" s="68"/>
    </row>
    <row r="8" spans="1:111" s="71" customFormat="1" ht="22.5" customHeight="1" x14ac:dyDescent="0.15">
      <c r="A8" s="252"/>
      <c r="B8" s="258"/>
      <c r="C8" s="259"/>
      <c r="D8" s="266"/>
      <c r="E8" s="290"/>
      <c r="F8" s="291"/>
      <c r="G8" s="291"/>
      <c r="H8" s="291"/>
      <c r="I8" s="292"/>
      <c r="J8" s="12"/>
      <c r="K8" s="12"/>
      <c r="L8" s="12"/>
      <c r="M8" s="12"/>
      <c r="N8" s="12"/>
      <c r="O8" s="13"/>
      <c r="P8" s="68"/>
      <c r="Q8" s="68"/>
      <c r="R8" s="68"/>
      <c r="S8" s="4" t="str">
        <f>IF(ISBLANK(J8),"",VLOOKUP(CONCATENATE($AC$4,LEFT(#REF!,1)),$S$150:$T$159,2,FALSE)+J8*100)</f>
        <v/>
      </c>
      <c r="T8" s="22" t="str">
        <f>IF(ISBLANK(J8),"",#REF!)</f>
        <v/>
      </c>
      <c r="U8" s="3" t="str">
        <f>IF($T8="","",VLOOKUP($T8,'(種目・作業用)'!$A$2:$D$11,2,FALSE))</f>
        <v/>
      </c>
      <c r="V8" s="3" t="str">
        <f>IF($T8="","",VLOOKUP($T8,'(種目・作業用)'!$A$2:$D$11,3,FALSE))</f>
        <v/>
      </c>
      <c r="W8" s="3" t="str">
        <f>IF($T8="","",VLOOKUP($T8,'(種目・作業用)'!$A$2:$D$11,4,FALSE))</f>
        <v/>
      </c>
      <c r="X8" s="23"/>
      <c r="Y8" s="4" t="str">
        <f t="shared" ref="Y8:Y45" si="2">W8</f>
        <v/>
      </c>
      <c r="Z8" s="4" t="str">
        <f t="shared" si="0"/>
        <v/>
      </c>
      <c r="AA8" s="4" t="str">
        <f t="shared" ref="AA8:AA45" si="3">IF(ISNUMBER(Z8),IF(ISBLANK(M8),AJ8,CONCATENATE(AJ8,"(",M8,")")),"")</f>
        <v/>
      </c>
      <c r="AB8" s="4" t="str">
        <f t="shared" si="1"/>
        <v/>
      </c>
      <c r="AC8" s="31" t="str">
        <f t="shared" ref="AC8:AC45" si="4">IF(ISNUMBER(Z8),VLOOKUP(AH8,$AH$149:$AI$196,2,FALSE),"")</f>
        <v/>
      </c>
      <c r="AD8" s="32" t="str">
        <f t="shared" ref="AD8:AD45" si="5">IF(ISNUMBER(Z8),$AD$4,"")</f>
        <v/>
      </c>
      <c r="AE8" s="62" t="str">
        <f>IF(ISBLANK(J8),"",IF(LEFT(#REF!,1)="男",1,2))</f>
        <v/>
      </c>
      <c r="AF8" s="4"/>
      <c r="AG8" s="4" t="str">
        <f t="shared" ref="AG8:AG45" si="6">IF(ISNUMBER(Z8),$AB$4,"")</f>
        <v/>
      </c>
      <c r="AH8" s="77" t="e">
        <f>VLOOKUP('申込書（個人種目）'!$AA$5,'申込書（個人種目）'!$B$263:$D$611,2,FALSE)</f>
        <v>#N/A</v>
      </c>
      <c r="AI8" s="69"/>
      <c r="AJ8" s="70" t="str">
        <f t="shared" ref="AJ8:AJ45" si="7">IF(LEN(K8)&gt;6,SUBSTITUTE(K8,"　",""),IF(LEN(K8)=6,K8,IF(LEN(K8)=5,CONCATENATE(K8,"　"),IF(LEN(K8)=4,CONCATENATE(SUBSTITUTE(K8,"　","　　"),"　"),CONCATENATE(SUBSTITUTE(K8,"　","　　　"),"　")))))</f>
        <v>　</v>
      </c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  <c r="CA8" s="68"/>
      <c r="CB8" s="68"/>
      <c r="CC8" s="68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Q8" s="68"/>
      <c r="CR8" s="68"/>
      <c r="CS8" s="68"/>
      <c r="CT8" s="68"/>
      <c r="CU8" s="68"/>
      <c r="CV8" s="68"/>
      <c r="CW8" s="68"/>
      <c r="CX8" s="68"/>
      <c r="CY8" s="68"/>
      <c r="CZ8" s="68"/>
      <c r="DA8" s="68"/>
      <c r="DB8" s="68"/>
      <c r="DC8" s="68"/>
      <c r="DD8" s="68"/>
      <c r="DE8" s="68"/>
      <c r="DF8" s="68"/>
      <c r="DG8" s="68"/>
    </row>
    <row r="9" spans="1:111" s="71" customFormat="1" ht="22.5" customHeight="1" x14ac:dyDescent="0.15">
      <c r="A9" s="252"/>
      <c r="B9" s="258"/>
      <c r="C9" s="259"/>
      <c r="D9" s="266"/>
      <c r="E9" s="290"/>
      <c r="F9" s="291"/>
      <c r="G9" s="291"/>
      <c r="H9" s="291"/>
      <c r="I9" s="292"/>
      <c r="J9" s="12"/>
      <c r="K9" s="12"/>
      <c r="L9" s="12"/>
      <c r="M9" s="12"/>
      <c r="N9" s="12"/>
      <c r="O9" s="13"/>
      <c r="P9" s="68"/>
      <c r="Q9" s="68"/>
      <c r="R9" s="68"/>
      <c r="S9" s="4" t="str">
        <f>IF(ISBLANK(J9),"",VLOOKUP(CONCATENATE($AC$4,LEFT(#REF!,1)),$S$150:$T$159,2,FALSE)+J9*100)</f>
        <v/>
      </c>
      <c r="T9" s="22" t="str">
        <f>IF(ISBLANK(J9),"",#REF!)</f>
        <v/>
      </c>
      <c r="U9" s="3" t="str">
        <f>IF($T9="","",VLOOKUP($T9,'(種目・作業用)'!$A$2:$D$11,2,FALSE))</f>
        <v/>
      </c>
      <c r="V9" s="3" t="str">
        <f>IF($T9="","",VLOOKUP($T9,'(種目・作業用)'!$A$2:$D$11,3,FALSE))</f>
        <v/>
      </c>
      <c r="W9" s="3" t="str">
        <f>IF($T9="","",VLOOKUP($T9,'(種目・作業用)'!$A$2:$D$11,4,FALSE))</f>
        <v/>
      </c>
      <c r="X9" s="23"/>
      <c r="Y9" s="4" t="str">
        <f t="shared" si="2"/>
        <v/>
      </c>
      <c r="Z9" s="4" t="str">
        <f t="shared" si="0"/>
        <v/>
      </c>
      <c r="AA9" s="4" t="str">
        <f t="shared" si="3"/>
        <v/>
      </c>
      <c r="AB9" s="4" t="str">
        <f t="shared" si="1"/>
        <v/>
      </c>
      <c r="AC9" s="31" t="str">
        <f t="shared" si="4"/>
        <v/>
      </c>
      <c r="AD9" s="32" t="str">
        <f t="shared" si="5"/>
        <v/>
      </c>
      <c r="AE9" s="62" t="str">
        <f>IF(ISBLANK(J9),"",IF(LEFT(#REF!,1)="男",1,2))</f>
        <v/>
      </c>
      <c r="AF9" s="4"/>
      <c r="AG9" s="4" t="str">
        <f t="shared" si="6"/>
        <v/>
      </c>
      <c r="AH9" s="77" t="e">
        <f>VLOOKUP('申込書（個人種目）'!$AA$5,'申込書（個人種目）'!$B$263:$D$611,2,FALSE)</f>
        <v>#N/A</v>
      </c>
      <c r="AI9" s="69"/>
      <c r="AJ9" s="70" t="str">
        <f t="shared" si="7"/>
        <v>　</v>
      </c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/>
      <c r="CA9" s="68"/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/>
      <c r="CP9" s="68"/>
      <c r="CQ9" s="68"/>
      <c r="CR9" s="68"/>
      <c r="CS9" s="68"/>
      <c r="CT9" s="68"/>
      <c r="CU9" s="68"/>
      <c r="CV9" s="68"/>
      <c r="CW9" s="68"/>
      <c r="CX9" s="68"/>
      <c r="CY9" s="68"/>
      <c r="CZ9" s="68"/>
      <c r="DA9" s="68"/>
      <c r="DB9" s="68"/>
      <c r="DC9" s="68"/>
      <c r="DD9" s="68"/>
      <c r="DE9" s="68"/>
      <c r="DF9" s="68"/>
      <c r="DG9" s="68"/>
    </row>
    <row r="10" spans="1:111" s="71" customFormat="1" ht="22.5" customHeight="1" x14ac:dyDescent="0.15">
      <c r="A10" s="252"/>
      <c r="B10" s="258"/>
      <c r="C10" s="259"/>
      <c r="D10" s="266"/>
      <c r="E10" s="290"/>
      <c r="F10" s="291"/>
      <c r="G10" s="291"/>
      <c r="H10" s="291"/>
      <c r="I10" s="292"/>
      <c r="J10" s="12"/>
      <c r="K10" s="12"/>
      <c r="L10" s="12"/>
      <c r="M10" s="12"/>
      <c r="N10" s="12"/>
      <c r="O10" s="13"/>
      <c r="P10" s="68"/>
      <c r="Q10" s="68"/>
      <c r="R10" s="68"/>
      <c r="S10" s="4" t="str">
        <f>IF(ISBLANK(J10),"",VLOOKUP(CONCATENATE($AC$4,LEFT(#REF!,1)),$S$150:$T$159,2,FALSE)+J10*100)</f>
        <v/>
      </c>
      <c r="T10" s="22" t="str">
        <f>IF(ISBLANK(J10),"",#REF!)</f>
        <v/>
      </c>
      <c r="U10" s="3" t="str">
        <f>IF($T10="","",VLOOKUP($T10,'(種目・作業用)'!$A$2:$D$11,2,FALSE))</f>
        <v/>
      </c>
      <c r="V10" s="3" t="str">
        <f>IF($T10="","",VLOOKUP($T10,'(種目・作業用)'!$A$2:$D$11,3,FALSE))</f>
        <v/>
      </c>
      <c r="W10" s="3" t="str">
        <f>IF($T10="","",VLOOKUP($T10,'(種目・作業用)'!$A$2:$D$11,4,FALSE))</f>
        <v/>
      </c>
      <c r="X10" s="23"/>
      <c r="Y10" s="4" t="str">
        <f t="shared" si="2"/>
        <v/>
      </c>
      <c r="Z10" s="4" t="str">
        <f t="shared" si="0"/>
        <v/>
      </c>
      <c r="AA10" s="4" t="str">
        <f t="shared" si="3"/>
        <v/>
      </c>
      <c r="AB10" s="4" t="str">
        <f t="shared" si="1"/>
        <v/>
      </c>
      <c r="AC10" s="31" t="str">
        <f t="shared" si="4"/>
        <v/>
      </c>
      <c r="AD10" s="32" t="str">
        <f t="shared" si="5"/>
        <v/>
      </c>
      <c r="AE10" s="62" t="str">
        <f>IF(ISBLANK(J10),"",IF(LEFT(#REF!,1)="男",1,2))</f>
        <v/>
      </c>
      <c r="AF10" s="4"/>
      <c r="AG10" s="4" t="str">
        <f t="shared" si="6"/>
        <v/>
      </c>
      <c r="AH10" s="77" t="e">
        <f>VLOOKUP('申込書（個人種目）'!$AA$5,'申込書（個人種目）'!$B$263:$D$611,2,FALSE)</f>
        <v>#N/A</v>
      </c>
      <c r="AI10" s="69"/>
      <c r="AJ10" s="70" t="str">
        <f t="shared" si="7"/>
        <v>　</v>
      </c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  <c r="BN10" s="68"/>
      <c r="BO10" s="68"/>
      <c r="BP10" s="68"/>
      <c r="BQ10" s="68"/>
      <c r="BR10" s="68"/>
      <c r="BS10" s="68"/>
      <c r="BT10" s="68"/>
      <c r="BU10" s="68"/>
      <c r="BV10" s="68"/>
      <c r="BW10" s="68"/>
      <c r="BX10" s="68"/>
      <c r="BY10" s="68"/>
      <c r="BZ10" s="68"/>
      <c r="CA10" s="68"/>
      <c r="CB10" s="68"/>
      <c r="CC10" s="68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/>
      <c r="CP10" s="68"/>
      <c r="CQ10" s="68"/>
      <c r="CR10" s="68"/>
      <c r="CS10" s="68"/>
      <c r="CT10" s="68"/>
      <c r="CU10" s="68"/>
      <c r="CV10" s="68"/>
      <c r="CW10" s="68"/>
      <c r="CX10" s="68"/>
      <c r="CY10" s="68"/>
      <c r="CZ10" s="68"/>
      <c r="DA10" s="68"/>
      <c r="DB10" s="68"/>
      <c r="DC10" s="68"/>
      <c r="DD10" s="68"/>
      <c r="DE10" s="68"/>
      <c r="DF10" s="68"/>
      <c r="DG10" s="68"/>
    </row>
    <row r="11" spans="1:111" s="71" customFormat="1" ht="22.5" customHeight="1" x14ac:dyDescent="0.15">
      <c r="A11" s="252"/>
      <c r="B11" s="258"/>
      <c r="C11" s="259"/>
      <c r="D11" s="266"/>
      <c r="E11" s="290"/>
      <c r="F11" s="291"/>
      <c r="G11" s="291"/>
      <c r="H11" s="291"/>
      <c r="I11" s="292"/>
      <c r="J11" s="12"/>
      <c r="K11" s="12"/>
      <c r="L11" s="12"/>
      <c r="M11" s="12"/>
      <c r="N11" s="12"/>
      <c r="O11" s="13"/>
      <c r="P11" s="68"/>
      <c r="Q11" s="68"/>
      <c r="R11" s="68"/>
      <c r="S11" s="4" t="str">
        <f>IF(ISBLANK(J11),"",VLOOKUP(CONCATENATE($AC$4,LEFT(#REF!,1)),$S$150:$T$159,2,FALSE)+J11*100)</f>
        <v/>
      </c>
      <c r="T11" s="22" t="str">
        <f>IF(ISBLANK(J11),"",#REF!)</f>
        <v/>
      </c>
      <c r="U11" s="3" t="str">
        <f>IF($T11="","",VLOOKUP($T11,'(種目・作業用)'!$A$2:$D$11,2,FALSE))</f>
        <v/>
      </c>
      <c r="V11" s="3" t="str">
        <f>IF($T11="","",VLOOKUP($T11,'(種目・作業用)'!$A$2:$D$11,3,FALSE))</f>
        <v/>
      </c>
      <c r="W11" s="3" t="str">
        <f>IF($T11="","",VLOOKUP($T11,'(種目・作業用)'!$A$2:$D$11,4,FALSE))</f>
        <v/>
      </c>
      <c r="X11" s="23"/>
      <c r="Y11" s="4" t="str">
        <f t="shared" si="2"/>
        <v/>
      </c>
      <c r="Z11" s="4" t="str">
        <f t="shared" si="0"/>
        <v/>
      </c>
      <c r="AA11" s="4" t="str">
        <f t="shared" si="3"/>
        <v/>
      </c>
      <c r="AB11" s="4" t="str">
        <f t="shared" si="1"/>
        <v/>
      </c>
      <c r="AC11" s="31" t="str">
        <f t="shared" si="4"/>
        <v/>
      </c>
      <c r="AD11" s="32" t="str">
        <f t="shared" si="5"/>
        <v/>
      </c>
      <c r="AE11" s="62" t="str">
        <f>IF(ISBLANK(J11),"",IF(LEFT(#REF!,1)="男",1,2))</f>
        <v/>
      </c>
      <c r="AF11" s="4"/>
      <c r="AG11" s="4" t="str">
        <f t="shared" si="6"/>
        <v/>
      </c>
      <c r="AH11" s="77" t="e">
        <f>VLOOKUP('申込書（個人種目）'!$AA$5,'申込書（個人種目）'!$B$263:$D$611,2,FALSE)</f>
        <v>#N/A</v>
      </c>
      <c r="AI11" s="69"/>
      <c r="AJ11" s="70" t="str">
        <f t="shared" si="7"/>
        <v>　</v>
      </c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  <c r="CA11" s="68"/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/>
      <c r="CP11" s="68"/>
      <c r="CQ11" s="68"/>
      <c r="CR11" s="68"/>
      <c r="CS11" s="68"/>
      <c r="CT11" s="68"/>
      <c r="CU11" s="68"/>
      <c r="CV11" s="68"/>
      <c r="CW11" s="68"/>
      <c r="CX11" s="68"/>
      <c r="CY11" s="68"/>
      <c r="CZ11" s="68"/>
      <c r="DA11" s="68"/>
      <c r="DB11" s="68"/>
      <c r="DC11" s="68"/>
      <c r="DD11" s="68"/>
      <c r="DE11" s="68"/>
      <c r="DF11" s="68"/>
      <c r="DG11" s="68"/>
    </row>
    <row r="12" spans="1:111" s="71" customFormat="1" ht="22.5" customHeight="1" x14ac:dyDescent="0.15">
      <c r="A12" s="253"/>
      <c r="B12" s="260"/>
      <c r="C12" s="261"/>
      <c r="D12" s="267"/>
      <c r="E12" s="290"/>
      <c r="F12" s="291"/>
      <c r="G12" s="291"/>
      <c r="H12" s="291"/>
      <c r="I12" s="292"/>
      <c r="J12" s="27"/>
      <c r="K12" s="27"/>
      <c r="L12" s="27"/>
      <c r="M12" s="27"/>
      <c r="N12" s="27"/>
      <c r="O12" s="28"/>
      <c r="P12" s="68"/>
      <c r="Q12" s="68"/>
      <c r="R12" s="68"/>
      <c r="S12" s="4" t="str">
        <f>IF(ISBLANK(J12),"",VLOOKUP(CONCATENATE($AC$4,LEFT(#REF!,1)),$S$150:$T$159,2,FALSE)+J12*100)</f>
        <v/>
      </c>
      <c r="T12" s="22" t="str">
        <f>IF(ISBLANK(J12),"",#REF!)</f>
        <v/>
      </c>
      <c r="U12" s="3" t="str">
        <f>IF($T12="","",VLOOKUP($T12,'(種目・作業用)'!$A$2:$D$11,2,FALSE))</f>
        <v/>
      </c>
      <c r="V12" s="3" t="str">
        <f>IF($T12="","",VLOOKUP($T12,'(種目・作業用)'!$A$2:$D$11,3,FALSE))</f>
        <v/>
      </c>
      <c r="W12" s="3" t="str">
        <f>IF($T12="","",VLOOKUP($T12,'(種目・作業用)'!$A$2:$D$11,4,FALSE))</f>
        <v/>
      </c>
      <c r="X12" s="23"/>
      <c r="Y12" s="4" t="str">
        <f t="shared" si="2"/>
        <v/>
      </c>
      <c r="Z12" s="4" t="str">
        <f t="shared" si="0"/>
        <v/>
      </c>
      <c r="AA12" s="4" t="str">
        <f t="shared" si="3"/>
        <v/>
      </c>
      <c r="AB12" s="4" t="str">
        <f t="shared" si="1"/>
        <v/>
      </c>
      <c r="AC12" s="31" t="str">
        <f t="shared" si="4"/>
        <v/>
      </c>
      <c r="AD12" s="32" t="str">
        <f t="shared" si="5"/>
        <v/>
      </c>
      <c r="AE12" s="62" t="str">
        <f>IF(ISBLANK(J12),"",IF(LEFT(#REF!,1)="男",1,2))</f>
        <v/>
      </c>
      <c r="AF12" s="4"/>
      <c r="AG12" s="4" t="str">
        <f t="shared" si="6"/>
        <v/>
      </c>
      <c r="AH12" s="77" t="e">
        <f>VLOOKUP('申込書（個人種目）'!$AA$5,'申込書（個人種目）'!$B$263:$D$611,2,FALSE)</f>
        <v>#N/A</v>
      </c>
      <c r="AI12" s="69"/>
      <c r="AJ12" s="70" t="str">
        <f t="shared" si="7"/>
        <v>　</v>
      </c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68"/>
      <c r="CA12" s="68"/>
      <c r="CB12" s="68"/>
      <c r="CC12" s="68"/>
      <c r="CD12" s="68"/>
      <c r="CE12" s="68"/>
      <c r="CF12" s="68"/>
      <c r="CG12" s="68"/>
      <c r="CH12" s="68"/>
      <c r="CI12" s="68"/>
      <c r="CJ12" s="68"/>
      <c r="CK12" s="68"/>
      <c r="CL12" s="68"/>
      <c r="CM12" s="68"/>
      <c r="CN12" s="68"/>
      <c r="CO12" s="68"/>
      <c r="CP12" s="68"/>
      <c r="CQ12" s="68"/>
      <c r="CR12" s="68"/>
      <c r="CS12" s="68"/>
      <c r="CT12" s="68"/>
      <c r="CU12" s="68"/>
      <c r="CV12" s="68"/>
      <c r="CW12" s="68"/>
      <c r="CX12" s="68"/>
      <c r="CY12" s="68"/>
      <c r="CZ12" s="68"/>
      <c r="DA12" s="68"/>
      <c r="DB12" s="68"/>
      <c r="DC12" s="68"/>
      <c r="DD12" s="68"/>
      <c r="DE12" s="68"/>
      <c r="DF12" s="68"/>
      <c r="DG12" s="68"/>
    </row>
    <row r="13" spans="1:111" s="71" customFormat="1" ht="22.5" customHeight="1" x14ac:dyDescent="0.15">
      <c r="A13" s="272">
        <v>2</v>
      </c>
      <c r="B13" s="258"/>
      <c r="C13" s="259"/>
      <c r="D13" s="273"/>
      <c r="E13" s="282"/>
      <c r="F13" s="283"/>
      <c r="G13" s="283"/>
      <c r="H13" s="283"/>
      <c r="I13" s="284"/>
      <c r="J13" s="29"/>
      <c r="K13" s="29"/>
      <c r="L13" s="29"/>
      <c r="M13" s="29"/>
      <c r="N13" s="29"/>
      <c r="O13" s="30"/>
      <c r="P13" s="68"/>
      <c r="Q13" s="68"/>
      <c r="R13" s="68"/>
      <c r="S13" s="4" t="str">
        <f t="shared" ref="S13:S18" si="8">IF(ISBLANK(J13),"",VLOOKUP(CONCATENATE($AC$4,LEFT($B$13,1)),$S$150:$T$159,2,FALSE)+J13*100)</f>
        <v/>
      </c>
      <c r="T13" s="22" t="str">
        <f t="shared" ref="T13:T18" si="9">IF(ISBLANK(J13),"",$B$13)</f>
        <v/>
      </c>
      <c r="U13" s="3" t="str">
        <f>IF($T13="","",VLOOKUP($T13,'(種目・作業用)'!$A$2:$D$11,2,FALSE))</f>
        <v/>
      </c>
      <c r="V13" s="3" t="str">
        <f>IF($T13="","",VLOOKUP($T13,'(種目・作業用)'!$A$2:$D$11,3,FALSE))</f>
        <v/>
      </c>
      <c r="W13" s="3" t="str">
        <f>IF($T13="","",VLOOKUP($T13,'(種目・作業用)'!$A$2:$D$11,4,FALSE))</f>
        <v/>
      </c>
      <c r="X13" s="23" t="str">
        <f>IF(E13="","",E13)</f>
        <v/>
      </c>
      <c r="Y13" s="4" t="str">
        <f t="shared" si="2"/>
        <v/>
      </c>
      <c r="Z13" s="4" t="str">
        <f t="shared" si="0"/>
        <v/>
      </c>
      <c r="AA13" s="4" t="str">
        <f t="shared" si="3"/>
        <v/>
      </c>
      <c r="AB13" s="4" t="str">
        <f t="shared" si="1"/>
        <v/>
      </c>
      <c r="AC13" s="31" t="str">
        <f t="shared" si="4"/>
        <v/>
      </c>
      <c r="AD13" s="32" t="str">
        <f t="shared" si="5"/>
        <v/>
      </c>
      <c r="AE13" s="62" t="str">
        <f t="shared" ref="AE13:AE18" si="10">IF(ISBLANK(J13),"",IF(LEFT($B$13,1)="男",1,2))</f>
        <v/>
      </c>
      <c r="AF13" s="4"/>
      <c r="AG13" s="4" t="str">
        <f t="shared" si="6"/>
        <v/>
      </c>
      <c r="AH13" s="77" t="e">
        <f>VLOOKUP('申込書（個人種目）'!$AA$5,'申込書（個人種目）'!$B$263:$D$611,2,FALSE)</f>
        <v>#N/A</v>
      </c>
      <c r="AI13" s="69"/>
      <c r="AJ13" s="70" t="str">
        <f t="shared" si="7"/>
        <v>　</v>
      </c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Q13" s="68"/>
      <c r="CR13" s="68"/>
      <c r="CS13" s="68"/>
      <c r="CT13" s="68"/>
      <c r="CU13" s="68"/>
      <c r="CV13" s="68"/>
      <c r="CW13" s="68"/>
      <c r="CX13" s="68"/>
      <c r="CY13" s="68"/>
      <c r="CZ13" s="68"/>
      <c r="DA13" s="68"/>
      <c r="DB13" s="68"/>
      <c r="DC13" s="68"/>
      <c r="DD13" s="68"/>
      <c r="DE13" s="68"/>
      <c r="DF13" s="68"/>
      <c r="DG13" s="68"/>
    </row>
    <row r="14" spans="1:111" s="71" customFormat="1" ht="22.5" customHeight="1" x14ac:dyDescent="0.15">
      <c r="A14" s="252"/>
      <c r="B14" s="258"/>
      <c r="C14" s="259"/>
      <c r="D14" s="274"/>
      <c r="E14" s="282"/>
      <c r="F14" s="283"/>
      <c r="G14" s="283"/>
      <c r="H14" s="283"/>
      <c r="I14" s="284"/>
      <c r="J14" s="12"/>
      <c r="K14" s="12"/>
      <c r="L14" s="12"/>
      <c r="M14" s="12"/>
      <c r="N14" s="12"/>
      <c r="O14" s="13"/>
      <c r="P14" s="68"/>
      <c r="Q14" s="68"/>
      <c r="R14" s="68"/>
      <c r="S14" s="4" t="str">
        <f t="shared" si="8"/>
        <v/>
      </c>
      <c r="T14" s="22" t="str">
        <f t="shared" si="9"/>
        <v/>
      </c>
      <c r="U14" s="3" t="str">
        <f>IF($T14="","",VLOOKUP($T14,'(種目・作業用)'!$A$2:$D$11,2,FALSE))</f>
        <v/>
      </c>
      <c r="V14" s="3" t="str">
        <f>IF($T14="","",VLOOKUP($T14,'(種目・作業用)'!$A$2:$D$11,3,FALSE))</f>
        <v/>
      </c>
      <c r="W14" s="3" t="str">
        <f>IF($T14="","",VLOOKUP($T14,'(種目・作業用)'!$A$2:$D$11,4,FALSE))</f>
        <v/>
      </c>
      <c r="X14" s="23"/>
      <c r="Y14" s="4" t="str">
        <f t="shared" si="2"/>
        <v/>
      </c>
      <c r="Z14" s="4" t="str">
        <f t="shared" si="0"/>
        <v/>
      </c>
      <c r="AA14" s="4" t="str">
        <f t="shared" si="3"/>
        <v/>
      </c>
      <c r="AB14" s="4" t="str">
        <f t="shared" si="1"/>
        <v/>
      </c>
      <c r="AC14" s="31" t="str">
        <f t="shared" si="4"/>
        <v/>
      </c>
      <c r="AD14" s="32" t="str">
        <f t="shared" si="5"/>
        <v/>
      </c>
      <c r="AE14" s="62" t="str">
        <f t="shared" si="10"/>
        <v/>
      </c>
      <c r="AF14" s="4"/>
      <c r="AG14" s="4" t="str">
        <f t="shared" si="6"/>
        <v/>
      </c>
      <c r="AH14" s="77" t="e">
        <f>VLOOKUP('申込書（個人種目）'!$AA$5,'申込書（個人種目）'!$B$263:$D$611,2,FALSE)</f>
        <v>#N/A</v>
      </c>
      <c r="AI14" s="69"/>
      <c r="AJ14" s="70" t="str">
        <f t="shared" si="7"/>
        <v>　</v>
      </c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  <c r="CD14" s="68"/>
      <c r="CE14" s="68"/>
      <c r="CF14" s="68"/>
      <c r="CG14" s="68"/>
      <c r="CH14" s="68"/>
      <c r="CI14" s="68"/>
      <c r="CJ14" s="68"/>
      <c r="CK14" s="68"/>
      <c r="CL14" s="68"/>
      <c r="CM14" s="68"/>
      <c r="CN14" s="68"/>
      <c r="CO14" s="68"/>
      <c r="CP14" s="68"/>
      <c r="CQ14" s="68"/>
      <c r="CR14" s="68"/>
      <c r="CS14" s="68"/>
      <c r="CT14" s="68"/>
      <c r="CU14" s="68"/>
      <c r="CV14" s="68"/>
      <c r="CW14" s="68"/>
      <c r="CX14" s="68"/>
      <c r="CY14" s="68"/>
      <c r="CZ14" s="68"/>
      <c r="DA14" s="68"/>
      <c r="DB14" s="68"/>
      <c r="DC14" s="68"/>
      <c r="DD14" s="68"/>
      <c r="DE14" s="68"/>
      <c r="DF14" s="68"/>
      <c r="DG14" s="68"/>
    </row>
    <row r="15" spans="1:111" s="71" customFormat="1" ht="22.5" customHeight="1" x14ac:dyDescent="0.15">
      <c r="A15" s="252"/>
      <c r="B15" s="258"/>
      <c r="C15" s="259"/>
      <c r="D15" s="274"/>
      <c r="E15" s="282"/>
      <c r="F15" s="283"/>
      <c r="G15" s="283"/>
      <c r="H15" s="283"/>
      <c r="I15" s="284"/>
      <c r="J15" s="12"/>
      <c r="K15" s="12"/>
      <c r="L15" s="12"/>
      <c r="M15" s="12"/>
      <c r="N15" s="12"/>
      <c r="O15" s="13"/>
      <c r="P15" s="68"/>
      <c r="Q15" s="68"/>
      <c r="R15" s="68"/>
      <c r="S15" s="4" t="str">
        <f t="shared" si="8"/>
        <v/>
      </c>
      <c r="T15" s="22" t="str">
        <f t="shared" si="9"/>
        <v/>
      </c>
      <c r="U15" s="3" t="str">
        <f>IF($T15="","",VLOOKUP($T15,'(種目・作業用)'!$A$2:$D$11,2,FALSE))</f>
        <v/>
      </c>
      <c r="V15" s="3" t="str">
        <f>IF($T15="","",VLOOKUP($T15,'(種目・作業用)'!$A$2:$D$11,3,FALSE))</f>
        <v/>
      </c>
      <c r="W15" s="3" t="str">
        <f>IF($T15="","",VLOOKUP($T15,'(種目・作業用)'!$A$2:$D$11,4,FALSE))</f>
        <v/>
      </c>
      <c r="X15" s="23"/>
      <c r="Y15" s="4" t="str">
        <f t="shared" si="2"/>
        <v/>
      </c>
      <c r="Z15" s="4" t="str">
        <f t="shared" si="0"/>
        <v/>
      </c>
      <c r="AA15" s="4" t="str">
        <f t="shared" si="3"/>
        <v/>
      </c>
      <c r="AB15" s="4" t="str">
        <f t="shared" si="1"/>
        <v/>
      </c>
      <c r="AC15" s="31" t="str">
        <f t="shared" si="4"/>
        <v/>
      </c>
      <c r="AD15" s="32" t="str">
        <f t="shared" si="5"/>
        <v/>
      </c>
      <c r="AE15" s="62" t="str">
        <f t="shared" si="10"/>
        <v/>
      </c>
      <c r="AF15" s="4"/>
      <c r="AG15" s="4" t="str">
        <f t="shared" si="6"/>
        <v/>
      </c>
      <c r="AH15" s="77" t="e">
        <f>VLOOKUP('申込書（個人種目）'!$AA$5,'申込書（個人種目）'!$B$263:$D$611,2,FALSE)</f>
        <v>#N/A</v>
      </c>
      <c r="AI15" s="69"/>
      <c r="AJ15" s="70" t="str">
        <f t="shared" si="7"/>
        <v>　</v>
      </c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68"/>
      <c r="CR15" s="68"/>
      <c r="CS15" s="68"/>
      <c r="CT15" s="68"/>
      <c r="CU15" s="68"/>
      <c r="CV15" s="68"/>
      <c r="CW15" s="68"/>
      <c r="CX15" s="68"/>
      <c r="CY15" s="68"/>
      <c r="CZ15" s="68"/>
      <c r="DA15" s="68"/>
      <c r="DB15" s="68"/>
      <c r="DC15" s="68"/>
      <c r="DD15" s="68"/>
      <c r="DE15" s="68"/>
      <c r="DF15" s="68"/>
      <c r="DG15" s="68"/>
    </row>
    <row r="16" spans="1:111" s="71" customFormat="1" ht="22.5" customHeight="1" x14ac:dyDescent="0.15">
      <c r="A16" s="252"/>
      <c r="B16" s="258"/>
      <c r="C16" s="259"/>
      <c r="D16" s="274"/>
      <c r="E16" s="282"/>
      <c r="F16" s="283"/>
      <c r="G16" s="283"/>
      <c r="H16" s="283"/>
      <c r="I16" s="284"/>
      <c r="J16" s="12"/>
      <c r="K16" s="12"/>
      <c r="L16" s="12"/>
      <c r="M16" s="12"/>
      <c r="N16" s="12"/>
      <c r="O16" s="13"/>
      <c r="P16" s="68"/>
      <c r="Q16" s="68"/>
      <c r="R16" s="68"/>
      <c r="S16" s="4" t="str">
        <f t="shared" si="8"/>
        <v/>
      </c>
      <c r="T16" s="22" t="str">
        <f t="shared" si="9"/>
        <v/>
      </c>
      <c r="U16" s="3" t="str">
        <f>IF($T16="","",VLOOKUP($T16,'(種目・作業用)'!$A$2:$D$11,2,FALSE))</f>
        <v/>
      </c>
      <c r="V16" s="3" t="str">
        <f>IF($T16="","",VLOOKUP($T16,'(種目・作業用)'!$A$2:$D$11,3,FALSE))</f>
        <v/>
      </c>
      <c r="W16" s="3" t="str">
        <f>IF($T16="","",VLOOKUP($T16,'(種目・作業用)'!$A$2:$D$11,4,FALSE))</f>
        <v/>
      </c>
      <c r="X16" s="23"/>
      <c r="Y16" s="4" t="str">
        <f t="shared" si="2"/>
        <v/>
      </c>
      <c r="Z16" s="4" t="str">
        <f t="shared" si="0"/>
        <v/>
      </c>
      <c r="AA16" s="4" t="str">
        <f t="shared" si="3"/>
        <v/>
      </c>
      <c r="AB16" s="4" t="str">
        <f t="shared" si="1"/>
        <v/>
      </c>
      <c r="AC16" s="31" t="str">
        <f t="shared" si="4"/>
        <v/>
      </c>
      <c r="AD16" s="32" t="str">
        <f t="shared" si="5"/>
        <v/>
      </c>
      <c r="AE16" s="62" t="str">
        <f t="shared" si="10"/>
        <v/>
      </c>
      <c r="AF16" s="4"/>
      <c r="AG16" s="4" t="str">
        <f t="shared" si="6"/>
        <v/>
      </c>
      <c r="AH16" s="77" t="e">
        <f>VLOOKUP('申込書（個人種目）'!$AA$5,'申込書（個人種目）'!$B$263:$D$611,2,FALSE)</f>
        <v>#N/A</v>
      </c>
      <c r="AI16" s="69"/>
      <c r="AJ16" s="70" t="str">
        <f t="shared" si="7"/>
        <v>　</v>
      </c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/>
      <c r="CA16" s="68"/>
      <c r="CB16" s="68"/>
      <c r="CC16" s="68"/>
      <c r="CD16" s="68"/>
      <c r="CE16" s="68"/>
      <c r="CF16" s="68"/>
      <c r="CG16" s="68"/>
      <c r="CH16" s="68"/>
      <c r="CI16" s="68"/>
      <c r="CJ16" s="68"/>
      <c r="CK16" s="68"/>
      <c r="CL16" s="68"/>
      <c r="CM16" s="68"/>
      <c r="CN16" s="68"/>
      <c r="CO16" s="68"/>
      <c r="CP16" s="68"/>
      <c r="CQ16" s="68"/>
      <c r="CR16" s="68"/>
      <c r="CS16" s="68"/>
      <c r="CT16" s="68"/>
      <c r="CU16" s="68"/>
      <c r="CV16" s="68"/>
      <c r="CW16" s="68"/>
      <c r="CX16" s="68"/>
      <c r="CY16" s="68"/>
      <c r="CZ16" s="68"/>
      <c r="DA16" s="68"/>
      <c r="DB16" s="68"/>
      <c r="DC16" s="68"/>
      <c r="DD16" s="68"/>
      <c r="DE16" s="68"/>
      <c r="DF16" s="68"/>
      <c r="DG16" s="68"/>
    </row>
    <row r="17" spans="1:111" s="69" customFormat="1" ht="22.5" customHeight="1" x14ac:dyDescent="0.15">
      <c r="A17" s="252"/>
      <c r="B17" s="258"/>
      <c r="C17" s="259"/>
      <c r="D17" s="274"/>
      <c r="E17" s="282"/>
      <c r="F17" s="283"/>
      <c r="G17" s="283"/>
      <c r="H17" s="283"/>
      <c r="I17" s="284"/>
      <c r="J17" s="12"/>
      <c r="K17" s="12"/>
      <c r="L17" s="12"/>
      <c r="M17" s="12"/>
      <c r="N17" s="12"/>
      <c r="O17" s="13"/>
      <c r="P17" s="68"/>
      <c r="Q17" s="68"/>
      <c r="R17" s="68"/>
      <c r="S17" s="4" t="str">
        <f t="shared" si="8"/>
        <v/>
      </c>
      <c r="T17" s="22" t="str">
        <f t="shared" si="9"/>
        <v/>
      </c>
      <c r="U17" s="3" t="str">
        <f>IF($T17="","",VLOOKUP($T17,'(種目・作業用)'!$A$2:$D$11,2,FALSE))</f>
        <v/>
      </c>
      <c r="V17" s="3" t="str">
        <f>IF($T17="","",VLOOKUP($T17,'(種目・作業用)'!$A$2:$D$11,3,FALSE))</f>
        <v/>
      </c>
      <c r="W17" s="3" t="str">
        <f>IF($T17="","",VLOOKUP($T17,'(種目・作業用)'!$A$2:$D$11,4,FALSE))</f>
        <v/>
      </c>
      <c r="X17" s="23"/>
      <c r="Y17" s="4" t="str">
        <f t="shared" si="2"/>
        <v/>
      </c>
      <c r="Z17" s="4" t="str">
        <f t="shared" si="0"/>
        <v/>
      </c>
      <c r="AA17" s="4" t="str">
        <f t="shared" si="3"/>
        <v/>
      </c>
      <c r="AB17" s="4" t="str">
        <f t="shared" si="1"/>
        <v/>
      </c>
      <c r="AC17" s="31" t="str">
        <f t="shared" si="4"/>
        <v/>
      </c>
      <c r="AD17" s="32" t="str">
        <f t="shared" si="5"/>
        <v/>
      </c>
      <c r="AE17" s="62" t="str">
        <f t="shared" si="10"/>
        <v/>
      </c>
      <c r="AF17" s="4"/>
      <c r="AG17" s="4" t="str">
        <f t="shared" si="6"/>
        <v/>
      </c>
      <c r="AH17" s="77" t="e">
        <f>VLOOKUP('申込書（個人種目）'!$AA$5,'申込書（個人種目）'!$B$263:$D$611,2,FALSE)</f>
        <v>#N/A</v>
      </c>
      <c r="AJ17" s="70" t="str">
        <f t="shared" si="7"/>
        <v>　</v>
      </c>
      <c r="AK17" s="71"/>
      <c r="AL17" s="71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  <c r="BM17" s="68"/>
      <c r="BN17" s="68"/>
      <c r="BO17" s="68"/>
      <c r="BP17" s="68"/>
      <c r="BQ17" s="68"/>
      <c r="BR17" s="68"/>
      <c r="BS17" s="68"/>
      <c r="BT17" s="68"/>
      <c r="BU17" s="68"/>
      <c r="BV17" s="68"/>
      <c r="BW17" s="68"/>
      <c r="BX17" s="68"/>
      <c r="BY17" s="68"/>
      <c r="BZ17" s="68"/>
      <c r="CA17" s="68"/>
      <c r="CB17" s="68"/>
      <c r="CC17" s="68"/>
      <c r="CD17" s="68"/>
      <c r="CE17" s="68"/>
      <c r="CF17" s="68"/>
      <c r="CG17" s="68"/>
      <c r="CH17" s="68"/>
      <c r="CI17" s="68"/>
      <c r="CJ17" s="68"/>
      <c r="CK17" s="68"/>
      <c r="CL17" s="68"/>
      <c r="CM17" s="68"/>
      <c r="CN17" s="68"/>
      <c r="CO17" s="68"/>
      <c r="CP17" s="68"/>
      <c r="CQ17" s="68"/>
      <c r="CR17" s="68"/>
      <c r="CS17" s="68"/>
      <c r="CT17" s="68"/>
      <c r="CU17" s="68"/>
      <c r="CV17" s="68"/>
      <c r="CW17" s="68"/>
      <c r="CX17" s="68"/>
      <c r="CY17" s="68"/>
      <c r="CZ17" s="68"/>
      <c r="DA17" s="68"/>
      <c r="DB17" s="68"/>
      <c r="DC17" s="68"/>
      <c r="DD17" s="68"/>
      <c r="DE17" s="68"/>
      <c r="DF17" s="68"/>
      <c r="DG17" s="68"/>
    </row>
    <row r="18" spans="1:111" s="69" customFormat="1" ht="22.5" customHeight="1" x14ac:dyDescent="0.15">
      <c r="A18" s="253"/>
      <c r="B18" s="260"/>
      <c r="C18" s="261"/>
      <c r="D18" s="275"/>
      <c r="E18" s="282"/>
      <c r="F18" s="283"/>
      <c r="G18" s="283"/>
      <c r="H18" s="283"/>
      <c r="I18" s="284"/>
      <c r="J18" s="27"/>
      <c r="K18" s="27"/>
      <c r="L18" s="27"/>
      <c r="M18" s="27"/>
      <c r="N18" s="27"/>
      <c r="O18" s="28"/>
      <c r="P18" s="68"/>
      <c r="Q18" s="68"/>
      <c r="R18" s="68"/>
      <c r="S18" s="4" t="str">
        <f t="shared" si="8"/>
        <v/>
      </c>
      <c r="T18" s="22" t="str">
        <f t="shared" si="9"/>
        <v/>
      </c>
      <c r="U18" s="3" t="str">
        <f>IF($T18="","",VLOOKUP($T18,'(種目・作業用)'!$A$2:$D$11,2,FALSE))</f>
        <v/>
      </c>
      <c r="V18" s="3" t="str">
        <f>IF($T18="","",VLOOKUP($T18,'(種目・作業用)'!$A$2:$D$11,3,FALSE))</f>
        <v/>
      </c>
      <c r="W18" s="3" t="str">
        <f>IF($T18="","",VLOOKUP($T18,'(種目・作業用)'!$A$2:$D$11,4,FALSE))</f>
        <v/>
      </c>
      <c r="X18" s="23"/>
      <c r="Y18" s="4" t="str">
        <f t="shared" si="2"/>
        <v/>
      </c>
      <c r="Z18" s="4" t="str">
        <f t="shared" si="0"/>
        <v/>
      </c>
      <c r="AA18" s="4" t="str">
        <f t="shared" si="3"/>
        <v/>
      </c>
      <c r="AB18" s="4" t="str">
        <f t="shared" si="1"/>
        <v/>
      </c>
      <c r="AC18" s="31" t="str">
        <f t="shared" si="4"/>
        <v/>
      </c>
      <c r="AD18" s="32" t="str">
        <f t="shared" si="5"/>
        <v/>
      </c>
      <c r="AE18" s="62" t="str">
        <f t="shared" si="10"/>
        <v/>
      </c>
      <c r="AF18" s="4"/>
      <c r="AG18" s="4" t="str">
        <f t="shared" si="6"/>
        <v/>
      </c>
      <c r="AH18" s="77" t="e">
        <f>VLOOKUP('申込書（個人種目）'!$AA$5,'申込書（個人種目）'!$B$263:$D$611,2,FALSE)</f>
        <v>#N/A</v>
      </c>
      <c r="AJ18" s="70" t="str">
        <f t="shared" si="7"/>
        <v>　</v>
      </c>
      <c r="AK18" s="71"/>
      <c r="AL18" s="71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8"/>
      <c r="DA18" s="68"/>
      <c r="DB18" s="68"/>
      <c r="DC18" s="68"/>
      <c r="DD18" s="68"/>
      <c r="DE18" s="68"/>
      <c r="DF18" s="68"/>
      <c r="DG18" s="68"/>
    </row>
    <row r="19" spans="1:111" s="69" customFormat="1" ht="22.5" customHeight="1" x14ac:dyDescent="0.15">
      <c r="A19" s="97"/>
      <c r="B19" s="98"/>
      <c r="C19" s="99"/>
      <c r="D19" s="99"/>
      <c r="E19" s="156"/>
      <c r="F19" s="156"/>
      <c r="G19" s="156"/>
      <c r="H19" s="156"/>
      <c r="I19" s="156"/>
      <c r="J19" s="111" t="s">
        <v>1202</v>
      </c>
      <c r="K19" s="268">
        <f>'申込書（個人種目）'!I48</f>
        <v>0</v>
      </c>
      <c r="L19" s="268"/>
      <c r="M19" s="268"/>
      <c r="N19" s="172"/>
      <c r="O19" s="102" t="s">
        <v>14</v>
      </c>
      <c r="P19" s="68"/>
      <c r="Q19" s="68"/>
      <c r="R19" s="68"/>
      <c r="S19" s="19"/>
      <c r="T19" s="20"/>
      <c r="U19" s="19"/>
      <c r="V19" s="19"/>
      <c r="W19" s="19"/>
      <c r="X19" s="19"/>
      <c r="Y19" s="19"/>
      <c r="Z19" s="19"/>
      <c r="AA19" s="19"/>
      <c r="AB19" s="19"/>
      <c r="AC19" s="33"/>
      <c r="AD19" s="34"/>
      <c r="AE19" s="64"/>
      <c r="AF19" s="19"/>
      <c r="AG19" s="19"/>
      <c r="AJ19" s="71"/>
      <c r="AK19" s="71"/>
      <c r="AL19" s="71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  <c r="BM19" s="68"/>
      <c r="BN19" s="68"/>
      <c r="BO19" s="68"/>
      <c r="BP19" s="68"/>
      <c r="BQ19" s="68"/>
      <c r="BR19" s="68"/>
      <c r="BS19" s="68"/>
      <c r="BT19" s="68"/>
      <c r="BU19" s="68"/>
      <c r="BV19" s="68"/>
      <c r="BW19" s="68"/>
      <c r="BX19" s="68"/>
      <c r="BY19" s="68"/>
      <c r="BZ19" s="68"/>
      <c r="CA19" s="68"/>
      <c r="CB19" s="68"/>
      <c r="CC19" s="68"/>
      <c r="CD19" s="68"/>
      <c r="CE19" s="68"/>
      <c r="CF19" s="68"/>
      <c r="CG19" s="68"/>
      <c r="CH19" s="68"/>
      <c r="CI19" s="68"/>
      <c r="CJ19" s="68"/>
      <c r="CK19" s="68"/>
      <c r="CL19" s="68"/>
      <c r="CM19" s="68"/>
      <c r="CN19" s="68"/>
      <c r="CO19" s="68"/>
      <c r="CP19" s="68"/>
      <c r="CQ19" s="68"/>
      <c r="CR19" s="68"/>
      <c r="CS19" s="68"/>
      <c r="CT19" s="68"/>
      <c r="CU19" s="68"/>
      <c r="CV19" s="68"/>
      <c r="CW19" s="68"/>
      <c r="CX19" s="68"/>
      <c r="CY19" s="68"/>
      <c r="CZ19" s="68"/>
      <c r="DA19" s="68"/>
      <c r="DB19" s="68"/>
      <c r="DC19" s="68"/>
      <c r="DD19" s="68"/>
      <c r="DE19" s="68"/>
      <c r="DF19" s="68"/>
      <c r="DG19" s="68"/>
    </row>
    <row r="20" spans="1:111" s="69" customFormat="1" ht="7.5" customHeight="1" x14ac:dyDescent="0.15">
      <c r="A20" s="112"/>
      <c r="B20" s="113"/>
      <c r="C20" s="114"/>
      <c r="D20" s="114"/>
      <c r="E20" s="115"/>
      <c r="F20" s="115"/>
      <c r="G20" s="115"/>
      <c r="H20" s="115"/>
      <c r="I20" s="115"/>
      <c r="J20" s="113"/>
      <c r="K20" s="113"/>
      <c r="L20" s="113"/>
      <c r="M20" s="113"/>
      <c r="N20" s="113"/>
      <c r="O20" s="116"/>
      <c r="P20" s="68"/>
      <c r="Q20" s="68"/>
      <c r="R20" s="68"/>
      <c r="S20" s="19"/>
      <c r="T20" s="20"/>
      <c r="U20" s="19"/>
      <c r="V20" s="19"/>
      <c r="W20" s="19"/>
      <c r="X20" s="19"/>
      <c r="Y20" s="19"/>
      <c r="Z20" s="19"/>
      <c r="AA20" s="19"/>
      <c r="AB20" s="19"/>
      <c r="AC20" s="33"/>
      <c r="AD20" s="34"/>
      <c r="AE20" s="64"/>
      <c r="AF20" s="19"/>
      <c r="AG20" s="19"/>
      <c r="AJ20" s="71"/>
      <c r="AK20" s="71"/>
      <c r="AL20" s="71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  <c r="BM20" s="68"/>
      <c r="BN20" s="68"/>
      <c r="BO20" s="68"/>
      <c r="BP20" s="68"/>
      <c r="BQ20" s="68"/>
      <c r="BR20" s="68"/>
      <c r="BS20" s="68"/>
      <c r="BT20" s="68"/>
      <c r="BU20" s="68"/>
      <c r="BV20" s="68"/>
      <c r="BW20" s="68"/>
      <c r="BX20" s="68"/>
      <c r="BY20" s="68"/>
      <c r="BZ20" s="68"/>
      <c r="CA20" s="68"/>
      <c r="CB20" s="68"/>
      <c r="CC20" s="68"/>
      <c r="CD20" s="68"/>
      <c r="CE20" s="68"/>
      <c r="CF20" s="68"/>
      <c r="CG20" s="68"/>
      <c r="CH20" s="68"/>
      <c r="CI20" s="68"/>
      <c r="CJ20" s="68"/>
      <c r="CK20" s="68"/>
      <c r="CL20" s="68"/>
      <c r="CM20" s="68"/>
      <c r="CN20" s="68"/>
      <c r="CO20" s="68"/>
      <c r="CP20" s="68"/>
      <c r="CQ20" s="68"/>
      <c r="CR20" s="68"/>
      <c r="CS20" s="68"/>
      <c r="CT20" s="68"/>
      <c r="CU20" s="68"/>
      <c r="CV20" s="68"/>
      <c r="CW20" s="68"/>
      <c r="CX20" s="68"/>
      <c r="CY20" s="68"/>
      <c r="CZ20" s="68"/>
      <c r="DA20" s="68"/>
      <c r="DB20" s="68"/>
      <c r="DC20" s="68"/>
      <c r="DD20" s="68"/>
      <c r="DE20" s="68"/>
      <c r="DF20" s="68"/>
      <c r="DG20" s="68"/>
    </row>
    <row r="21" spans="1:111" s="69" customFormat="1" ht="22.5" customHeight="1" x14ac:dyDescent="0.15">
      <c r="A21" s="269" t="s">
        <v>1087</v>
      </c>
      <c r="B21" s="270"/>
      <c r="C21" s="270"/>
      <c r="D21" s="270"/>
      <c r="E21" s="270"/>
      <c r="F21" s="270"/>
      <c r="G21" s="270"/>
      <c r="H21" s="270"/>
      <c r="I21" s="270"/>
      <c r="J21" s="270"/>
      <c r="K21" s="270"/>
      <c r="L21" s="270"/>
      <c r="M21" s="270"/>
      <c r="N21" s="270"/>
      <c r="O21" s="271"/>
      <c r="P21" s="68"/>
      <c r="Q21" s="68"/>
      <c r="R21" s="68"/>
      <c r="S21" s="19"/>
      <c r="T21" s="20"/>
      <c r="U21" s="19"/>
      <c r="V21" s="19"/>
      <c r="W21" s="19"/>
      <c r="X21" s="19"/>
      <c r="Y21" s="19"/>
      <c r="Z21" s="19"/>
      <c r="AA21" s="19"/>
      <c r="AB21" s="19"/>
      <c r="AC21" s="33"/>
      <c r="AD21" s="34"/>
      <c r="AE21" s="64"/>
      <c r="AF21" s="19"/>
      <c r="AG21" s="19"/>
      <c r="AJ21" s="71"/>
      <c r="AK21" s="71"/>
      <c r="AL21" s="71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  <c r="CD21" s="68"/>
      <c r="CE21" s="68"/>
      <c r="CF21" s="68"/>
      <c r="CG21" s="68"/>
      <c r="CH21" s="68"/>
      <c r="CI21" s="68"/>
      <c r="CJ21" s="68"/>
      <c r="CK21" s="68"/>
      <c r="CL21" s="68"/>
      <c r="CM21" s="68"/>
      <c r="CN21" s="68"/>
      <c r="CO21" s="68"/>
      <c r="CP21" s="68"/>
      <c r="CQ21" s="68"/>
      <c r="CR21" s="68"/>
      <c r="CS21" s="68"/>
      <c r="CT21" s="68"/>
      <c r="CU21" s="68"/>
      <c r="CV21" s="68"/>
      <c r="CW21" s="68"/>
      <c r="CX21" s="68"/>
      <c r="CY21" s="68"/>
      <c r="CZ21" s="68"/>
      <c r="DA21" s="68"/>
      <c r="DB21" s="68"/>
      <c r="DC21" s="68"/>
      <c r="DD21" s="68"/>
      <c r="DE21" s="68"/>
      <c r="DF21" s="68"/>
      <c r="DG21" s="68"/>
    </row>
    <row r="22" spans="1:111" s="69" customFormat="1" ht="7.5" customHeight="1" x14ac:dyDescent="0.15">
      <c r="A22" s="117"/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18"/>
      <c r="P22" s="68"/>
      <c r="Q22" s="68"/>
      <c r="R22" s="68"/>
      <c r="S22" s="19"/>
      <c r="T22" s="20"/>
      <c r="U22" s="19"/>
      <c r="V22" s="19"/>
      <c r="W22" s="19"/>
      <c r="X22" s="19"/>
      <c r="Y22" s="19"/>
      <c r="Z22" s="19"/>
      <c r="AA22" s="19"/>
      <c r="AB22" s="19"/>
      <c r="AC22" s="33"/>
      <c r="AD22" s="34"/>
      <c r="AE22" s="64"/>
      <c r="AF22" s="19"/>
      <c r="AG22" s="19"/>
      <c r="AJ22" s="71"/>
      <c r="AK22" s="71"/>
      <c r="AL22" s="71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</row>
    <row r="23" spans="1:111" s="69" customFormat="1" x14ac:dyDescent="0.15">
      <c r="A23" s="119"/>
      <c r="B23" s="120"/>
      <c r="C23" s="121" t="s">
        <v>15</v>
      </c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2"/>
      <c r="P23" s="68"/>
      <c r="Q23" s="68"/>
      <c r="R23" s="68"/>
      <c r="S23" s="19"/>
      <c r="T23" s="20"/>
      <c r="U23" s="19"/>
      <c r="V23" s="19"/>
      <c r="W23" s="19"/>
      <c r="X23" s="19"/>
      <c r="Y23" s="19"/>
      <c r="Z23" s="19"/>
      <c r="AA23" s="19"/>
      <c r="AB23" s="19"/>
      <c r="AC23" s="33"/>
      <c r="AD23" s="34"/>
      <c r="AE23" s="64"/>
      <c r="AF23" s="19"/>
      <c r="AG23" s="19"/>
      <c r="AJ23" s="71"/>
      <c r="AK23" s="71"/>
      <c r="AL23" s="71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  <c r="CD23" s="68"/>
      <c r="CE23" s="68"/>
      <c r="CF23" s="68"/>
      <c r="CG23" s="68"/>
      <c r="CH23" s="68"/>
      <c r="CI23" s="68"/>
      <c r="CJ23" s="68"/>
      <c r="CK23" s="68"/>
      <c r="CL23" s="68"/>
      <c r="CM23" s="68"/>
      <c r="CN23" s="68"/>
      <c r="CO23" s="68"/>
      <c r="CP23" s="68"/>
      <c r="CQ23" s="68"/>
      <c r="CR23" s="68"/>
      <c r="CS23" s="68"/>
      <c r="CT23" s="68"/>
      <c r="CU23" s="68"/>
      <c r="CV23" s="68"/>
      <c r="CW23" s="68"/>
      <c r="CX23" s="68"/>
      <c r="CY23" s="68"/>
      <c r="CZ23" s="68"/>
      <c r="DA23" s="68"/>
      <c r="DB23" s="68"/>
      <c r="DC23" s="68"/>
      <c r="DD23" s="68"/>
      <c r="DE23" s="68"/>
      <c r="DF23" s="68"/>
      <c r="DG23" s="68"/>
    </row>
    <row r="24" spans="1:111" s="69" customFormat="1" x14ac:dyDescent="0.15">
      <c r="A24" s="117"/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18"/>
      <c r="P24" s="68"/>
      <c r="Q24" s="68"/>
      <c r="R24" s="68"/>
      <c r="S24" s="19"/>
      <c r="T24" s="20"/>
      <c r="U24" s="19"/>
      <c r="V24" s="19"/>
      <c r="W24" s="19"/>
      <c r="X24" s="19"/>
      <c r="Y24" s="19"/>
      <c r="Z24" s="19"/>
      <c r="AA24" s="19"/>
      <c r="AB24" s="19"/>
      <c r="AC24" s="33"/>
      <c r="AD24" s="34"/>
      <c r="AE24" s="64"/>
      <c r="AF24" s="19"/>
      <c r="AG24" s="19"/>
      <c r="AJ24" s="71"/>
      <c r="AK24" s="71"/>
      <c r="AL24" s="71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  <c r="CD24" s="68"/>
      <c r="CE24" s="68"/>
      <c r="CF24" s="68"/>
      <c r="CG24" s="68"/>
      <c r="CH24" s="68"/>
      <c r="CI24" s="68"/>
      <c r="CJ24" s="68"/>
      <c r="CK24" s="68"/>
      <c r="CL24" s="68"/>
      <c r="CM24" s="68"/>
      <c r="CN24" s="68"/>
      <c r="CO24" s="68"/>
      <c r="CP24" s="68"/>
      <c r="CQ24" s="68"/>
      <c r="CR24" s="68"/>
      <c r="CS24" s="68"/>
      <c r="CT24" s="68"/>
      <c r="CU24" s="68"/>
      <c r="CV24" s="68"/>
      <c r="CW24" s="68"/>
      <c r="CX24" s="68"/>
      <c r="CY24" s="68"/>
      <c r="CZ24" s="68"/>
      <c r="DA24" s="68"/>
      <c r="DB24" s="68"/>
      <c r="DC24" s="68"/>
      <c r="DD24" s="68"/>
      <c r="DE24" s="68"/>
      <c r="DF24" s="68"/>
      <c r="DG24" s="68"/>
    </row>
    <row r="25" spans="1:111" s="69" customFormat="1" x14ac:dyDescent="0.15">
      <c r="A25" s="117"/>
      <c r="B25" s="103"/>
      <c r="C25" s="295" t="str">
        <f>'申込書（個人種目）'!$C$54</f>
        <v>２０２１年　　月　　日</v>
      </c>
      <c r="D25" s="295"/>
      <c r="E25" s="295"/>
      <c r="F25" s="103"/>
      <c r="G25" s="103"/>
      <c r="H25" s="103"/>
      <c r="I25" s="103"/>
      <c r="J25" s="103"/>
      <c r="K25" s="124"/>
      <c r="L25" s="123"/>
      <c r="M25" s="103"/>
      <c r="N25" s="103"/>
      <c r="O25" s="118"/>
      <c r="P25" s="68"/>
      <c r="Q25" s="68"/>
      <c r="R25" s="68"/>
      <c r="S25" s="19"/>
      <c r="T25" s="20"/>
      <c r="U25" s="19"/>
      <c r="V25" s="19"/>
      <c r="W25" s="19"/>
      <c r="X25" s="19"/>
      <c r="Y25" s="19"/>
      <c r="Z25" s="19"/>
      <c r="AA25" s="19"/>
      <c r="AB25" s="19"/>
      <c r="AC25" s="33"/>
      <c r="AD25" s="34"/>
      <c r="AE25" s="64"/>
      <c r="AF25" s="19"/>
      <c r="AG25" s="19"/>
      <c r="AJ25" s="71"/>
      <c r="AK25" s="71"/>
      <c r="AL25" s="71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  <c r="CD25" s="68"/>
      <c r="CE25" s="68"/>
      <c r="CF25" s="68"/>
      <c r="CG25" s="68"/>
      <c r="CH25" s="68"/>
      <c r="CI25" s="68"/>
      <c r="CJ25" s="68"/>
      <c r="CK25" s="68"/>
      <c r="CL25" s="68"/>
      <c r="CM25" s="68"/>
      <c r="CN25" s="68"/>
      <c r="CO25" s="68"/>
      <c r="CP25" s="68"/>
      <c r="CQ25" s="68"/>
      <c r="CR25" s="68"/>
      <c r="CS25" s="68"/>
      <c r="CT25" s="68"/>
      <c r="CU25" s="68"/>
      <c r="CV25" s="68"/>
      <c r="CW25" s="68"/>
      <c r="CX25" s="68"/>
      <c r="CY25" s="68"/>
      <c r="CZ25" s="68"/>
      <c r="DA25" s="68"/>
      <c r="DB25" s="68"/>
      <c r="DC25" s="68"/>
      <c r="DD25" s="68"/>
      <c r="DE25" s="68"/>
      <c r="DF25" s="68"/>
      <c r="DG25" s="68"/>
    </row>
    <row r="26" spans="1:111" s="69" customFormat="1" ht="22.5" customHeight="1" x14ac:dyDescent="0.15">
      <c r="A26" s="117"/>
      <c r="B26" s="103"/>
      <c r="C26" s="157"/>
      <c r="D26" s="157"/>
      <c r="E26" s="126"/>
      <c r="F26" s="103"/>
      <c r="G26" s="278">
        <f>'申込書（個人種目）'!F55</f>
        <v>0</v>
      </c>
      <c r="H26" s="278"/>
      <c r="I26" s="278"/>
      <c r="J26" s="278"/>
      <c r="K26" s="278"/>
      <c r="L26" s="133" t="str">
        <f>'申込書（個人種目）'!H55</f>
        <v>高等学校</v>
      </c>
      <c r="M26" s="103"/>
      <c r="N26" s="103"/>
      <c r="O26" s="118"/>
      <c r="P26" s="68"/>
      <c r="Q26" s="68"/>
      <c r="R26" s="68"/>
      <c r="S26" s="19"/>
      <c r="T26" s="20"/>
      <c r="U26" s="19"/>
      <c r="V26" s="19"/>
      <c r="W26" s="19"/>
      <c r="X26" s="19"/>
      <c r="Y26" s="19"/>
      <c r="Z26" s="19"/>
      <c r="AA26" s="19"/>
      <c r="AB26" s="19"/>
      <c r="AC26" s="33"/>
      <c r="AD26" s="34"/>
      <c r="AE26" s="64"/>
      <c r="AF26" s="19"/>
      <c r="AG26" s="19"/>
      <c r="AJ26" s="71"/>
      <c r="AK26" s="71"/>
      <c r="AL26" s="71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</row>
    <row r="27" spans="1:111" s="69" customFormat="1" ht="22.5" customHeight="1" x14ac:dyDescent="0.15">
      <c r="A27" s="127"/>
      <c r="B27" s="128"/>
      <c r="C27" s="129"/>
      <c r="D27" s="129"/>
      <c r="E27" s="130"/>
      <c r="F27" s="130"/>
      <c r="G27" s="134"/>
      <c r="H27" s="129"/>
      <c r="I27" s="129"/>
      <c r="J27" s="129" t="s">
        <v>1096</v>
      </c>
      <c r="K27" s="280">
        <f>'申込書（個人種目）'!H56</f>
        <v>0</v>
      </c>
      <c r="L27" s="280"/>
      <c r="M27" s="131" t="s">
        <v>1095</v>
      </c>
      <c r="N27" s="131"/>
      <c r="O27" s="132"/>
      <c r="P27" s="68"/>
      <c r="Q27" s="68"/>
      <c r="R27" s="68"/>
      <c r="S27" s="19"/>
      <c r="T27" s="20"/>
      <c r="U27" s="19"/>
      <c r="V27" s="19"/>
      <c r="W27" s="19"/>
      <c r="X27" s="19"/>
      <c r="Y27" s="19"/>
      <c r="Z27" s="19"/>
      <c r="AA27" s="19"/>
      <c r="AB27" s="19"/>
      <c r="AC27" s="33"/>
      <c r="AD27" s="34"/>
      <c r="AE27" s="64"/>
      <c r="AF27" s="19"/>
      <c r="AG27" s="19"/>
      <c r="AJ27" s="71"/>
      <c r="AK27" s="71"/>
      <c r="AL27" s="71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  <c r="CD27" s="68"/>
      <c r="CE27" s="68"/>
      <c r="CF27" s="68"/>
      <c r="CG27" s="68"/>
      <c r="CH27" s="68"/>
      <c r="CI27" s="68"/>
      <c r="CJ27" s="68"/>
      <c r="CK27" s="68"/>
      <c r="CL27" s="68"/>
      <c r="CM27" s="68"/>
      <c r="CN27" s="68"/>
      <c r="CO27" s="68"/>
      <c r="CP27" s="68"/>
      <c r="CQ27" s="68"/>
      <c r="CR27" s="68"/>
      <c r="CS27" s="68"/>
      <c r="CT27" s="68"/>
      <c r="CU27" s="68"/>
      <c r="CV27" s="68"/>
      <c r="CW27" s="68"/>
      <c r="CX27" s="68"/>
      <c r="CY27" s="68"/>
      <c r="CZ27" s="68"/>
      <c r="DA27" s="68"/>
      <c r="DB27" s="68"/>
      <c r="DC27" s="68"/>
      <c r="DD27" s="68"/>
      <c r="DE27" s="68"/>
      <c r="DF27" s="68"/>
      <c r="DG27" s="68"/>
    </row>
    <row r="28" spans="1:111" s="69" customFormat="1" ht="32.25" customHeight="1" x14ac:dyDescent="0.15">
      <c r="A28" s="279" t="str">
        <f>$A$1</f>
        <v>第27回 西村山陸上競技選手権大会　参加申込一覧表</v>
      </c>
      <c r="B28" s="279"/>
      <c r="C28" s="279"/>
      <c r="D28" s="279"/>
      <c r="E28" s="279"/>
      <c r="F28" s="279"/>
      <c r="G28" s="279"/>
      <c r="H28" s="279"/>
      <c r="I28" s="279"/>
      <c r="J28" s="279"/>
      <c r="K28" s="279"/>
      <c r="L28" s="279"/>
      <c r="M28" s="279"/>
      <c r="N28" s="279"/>
      <c r="O28" s="279"/>
      <c r="P28" s="68"/>
      <c r="Q28" s="68"/>
      <c r="R28" s="68"/>
      <c r="S28" s="19"/>
      <c r="T28" s="20"/>
      <c r="U28" s="19"/>
      <c r="V28" s="19"/>
      <c r="W28" s="19"/>
      <c r="X28" s="19"/>
      <c r="Y28" s="19"/>
      <c r="Z28" s="19"/>
      <c r="AA28" s="19"/>
      <c r="AB28" s="19"/>
      <c r="AC28" s="33"/>
      <c r="AD28" s="34"/>
      <c r="AE28" s="64"/>
      <c r="AF28" s="19"/>
      <c r="AG28" s="19"/>
      <c r="AJ28" s="71"/>
      <c r="AK28" s="71"/>
      <c r="AL28" s="71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  <c r="CD28" s="68"/>
      <c r="CE28" s="68"/>
      <c r="CF28" s="68"/>
      <c r="CG28" s="68"/>
      <c r="CH28" s="68"/>
      <c r="CI28" s="68"/>
      <c r="CJ28" s="68"/>
      <c r="CK28" s="68"/>
      <c r="CL28" s="68"/>
      <c r="CM28" s="68"/>
      <c r="CN28" s="68"/>
      <c r="CO28" s="68"/>
      <c r="CP28" s="68"/>
      <c r="CQ28" s="68"/>
      <c r="CR28" s="68"/>
      <c r="CS28" s="68"/>
      <c r="CT28" s="68"/>
      <c r="CU28" s="68"/>
      <c r="CV28" s="68"/>
      <c r="CW28" s="68"/>
      <c r="CX28" s="68"/>
      <c r="CY28" s="68"/>
      <c r="CZ28" s="68"/>
      <c r="DA28" s="68"/>
      <c r="DB28" s="68"/>
      <c r="DC28" s="68"/>
      <c r="DD28" s="68"/>
      <c r="DE28" s="68"/>
      <c r="DF28" s="68"/>
      <c r="DG28" s="68"/>
    </row>
    <row r="29" spans="1:111" s="69" customFormat="1" ht="7.5" customHeight="1" x14ac:dyDescent="0.15">
      <c r="A29" s="72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68"/>
      <c r="Q29" s="68"/>
      <c r="R29" s="68"/>
      <c r="S29" s="19"/>
      <c r="T29" s="20"/>
      <c r="U29" s="19"/>
      <c r="V29" s="19"/>
      <c r="W29" s="19"/>
      <c r="X29" s="19"/>
      <c r="Y29" s="19"/>
      <c r="Z29" s="19"/>
      <c r="AA29" s="19"/>
      <c r="AB29" s="19"/>
      <c r="AC29" s="33"/>
      <c r="AD29" s="34"/>
      <c r="AE29" s="64"/>
      <c r="AF29" s="19"/>
      <c r="AG29" s="19"/>
      <c r="AJ29" s="71"/>
      <c r="AK29" s="71"/>
      <c r="AL29" s="71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  <c r="CD29" s="68"/>
      <c r="CE29" s="68"/>
      <c r="CF29" s="68"/>
      <c r="CG29" s="68"/>
      <c r="CH29" s="68"/>
      <c r="CI29" s="68"/>
      <c r="CJ29" s="68"/>
      <c r="CK29" s="68"/>
      <c r="CL29" s="68"/>
      <c r="CM29" s="68"/>
      <c r="CN29" s="68"/>
      <c r="CO29" s="68"/>
      <c r="CP29" s="68"/>
      <c r="CQ29" s="68"/>
      <c r="CR29" s="68"/>
      <c r="CS29" s="68"/>
      <c r="CT29" s="68"/>
      <c r="CU29" s="68"/>
      <c r="CV29" s="68"/>
      <c r="CW29" s="68"/>
      <c r="CX29" s="68"/>
      <c r="CY29" s="68"/>
      <c r="CZ29" s="68"/>
      <c r="DA29" s="68"/>
      <c r="DB29" s="68"/>
      <c r="DC29" s="68"/>
      <c r="DD29" s="68"/>
      <c r="DE29" s="68"/>
      <c r="DF29" s="68"/>
      <c r="DG29" s="68"/>
    </row>
    <row r="30" spans="1:111" s="71" customFormat="1" ht="22.5" customHeight="1" x14ac:dyDescent="0.15">
      <c r="A30" s="221" t="s">
        <v>0</v>
      </c>
      <c r="B30" s="222"/>
      <c r="C30" s="293">
        <f>$C$3</f>
        <v>0</v>
      </c>
      <c r="D30" s="294"/>
      <c r="E30" s="294"/>
      <c r="F30" s="294"/>
      <c r="G30" s="294"/>
      <c r="H30" s="294"/>
      <c r="I30" s="294"/>
      <c r="J30" s="294"/>
      <c r="K30" s="149" t="s">
        <v>1093</v>
      </c>
      <c r="L30" s="285">
        <f>$L$3</f>
        <v>0</v>
      </c>
      <c r="M30" s="285"/>
      <c r="N30" s="285"/>
      <c r="O30" s="286"/>
      <c r="P30" s="68"/>
      <c r="Q30" s="68"/>
      <c r="R30" s="68"/>
      <c r="S30" s="19"/>
      <c r="T30" s="20"/>
      <c r="U30" s="19"/>
      <c r="V30" s="19"/>
      <c r="W30" s="19"/>
      <c r="X30" s="19"/>
      <c r="Y30" s="19"/>
      <c r="AE30" s="87"/>
      <c r="AF30" s="19"/>
      <c r="AG30" s="19"/>
      <c r="AH30" s="69"/>
      <c r="AI30" s="69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  <c r="CD30" s="68"/>
      <c r="CE30" s="68"/>
      <c r="CF30" s="68"/>
      <c r="CG30" s="68"/>
      <c r="CH30" s="68"/>
      <c r="CI30" s="68"/>
      <c r="CJ30" s="68"/>
      <c r="CK30" s="68"/>
      <c r="CL30" s="68"/>
      <c r="CM30" s="68"/>
      <c r="CN30" s="68"/>
      <c r="CO30" s="68"/>
      <c r="CP30" s="68"/>
      <c r="CQ30" s="68"/>
      <c r="CR30" s="68"/>
      <c r="CS30" s="68"/>
      <c r="CT30" s="68"/>
      <c r="CU30" s="68"/>
      <c r="CV30" s="68"/>
      <c r="CW30" s="68"/>
      <c r="CX30" s="68"/>
      <c r="CY30" s="68"/>
      <c r="CZ30" s="68"/>
      <c r="DA30" s="68"/>
      <c r="DB30" s="68"/>
      <c r="DC30" s="68"/>
      <c r="DD30" s="68"/>
      <c r="DE30" s="68"/>
      <c r="DF30" s="68"/>
      <c r="DG30" s="68"/>
    </row>
    <row r="31" spans="1:111" s="71" customFormat="1" ht="22.5" customHeight="1" x14ac:dyDescent="0.15">
      <c r="A31" s="188" t="s">
        <v>13</v>
      </c>
      <c r="B31" s="219"/>
      <c r="C31" s="276">
        <f>$C$4</f>
        <v>0</v>
      </c>
      <c r="D31" s="277"/>
      <c r="E31" s="277"/>
      <c r="F31" s="277"/>
      <c r="G31" s="277"/>
      <c r="H31" s="277"/>
      <c r="I31" s="277"/>
      <c r="J31" s="277"/>
      <c r="K31" s="150" t="s">
        <v>1094</v>
      </c>
      <c r="L31" s="277">
        <f>$L$4</f>
        <v>0</v>
      </c>
      <c r="M31" s="277"/>
      <c r="N31" s="277"/>
      <c r="O31" s="281"/>
      <c r="P31" s="68"/>
      <c r="Q31" s="68"/>
      <c r="R31" s="68"/>
      <c r="S31" s="19"/>
      <c r="T31" s="20"/>
      <c r="U31" s="19"/>
      <c r="V31" s="19"/>
      <c r="W31" s="19"/>
      <c r="X31" s="19"/>
      <c r="Y31" s="19"/>
      <c r="AE31" s="87"/>
      <c r="AF31" s="19"/>
      <c r="AG31" s="19"/>
      <c r="AH31" s="69"/>
      <c r="AI31" s="69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  <c r="CD31" s="68"/>
      <c r="CE31" s="68"/>
      <c r="CF31" s="68"/>
      <c r="CG31" s="68"/>
      <c r="CH31" s="68"/>
      <c r="CI31" s="68"/>
      <c r="CJ31" s="68"/>
      <c r="CK31" s="68"/>
      <c r="CL31" s="68"/>
      <c r="CM31" s="68"/>
      <c r="CN31" s="68"/>
      <c r="CO31" s="68"/>
      <c r="CP31" s="68"/>
      <c r="CQ31" s="68"/>
      <c r="CR31" s="68"/>
      <c r="CS31" s="68"/>
      <c r="CT31" s="68"/>
      <c r="CU31" s="68"/>
      <c r="CV31" s="68"/>
      <c r="CW31" s="68"/>
      <c r="CX31" s="68"/>
      <c r="CY31" s="68"/>
      <c r="CZ31" s="68"/>
      <c r="DA31" s="68"/>
      <c r="DB31" s="68"/>
      <c r="DC31" s="68"/>
      <c r="DD31" s="68"/>
      <c r="DE31" s="68"/>
      <c r="DF31" s="68"/>
      <c r="DG31" s="68"/>
    </row>
    <row r="32" spans="1:111" s="71" customFormat="1" ht="17.25" customHeight="1" x14ac:dyDescent="0.15">
      <c r="A32" s="201"/>
      <c r="B32" s="197" t="s">
        <v>1088</v>
      </c>
      <c r="C32" s="198"/>
      <c r="D32" s="203" t="s">
        <v>1089</v>
      </c>
      <c r="E32" s="197" t="s">
        <v>9</v>
      </c>
      <c r="F32" s="254"/>
      <c r="G32" s="254"/>
      <c r="H32" s="254"/>
      <c r="I32" s="198"/>
      <c r="J32" s="197" t="s">
        <v>1090</v>
      </c>
      <c r="K32" s="254"/>
      <c r="L32" s="254"/>
      <c r="M32" s="254"/>
      <c r="N32" s="198"/>
      <c r="O32" s="190" t="s">
        <v>6</v>
      </c>
      <c r="P32" s="68"/>
      <c r="Q32" s="68"/>
      <c r="R32" s="68"/>
      <c r="S32" s="19"/>
      <c r="T32" s="20"/>
      <c r="U32" s="19"/>
      <c r="V32" s="19"/>
      <c r="W32" s="19"/>
      <c r="X32" s="19"/>
      <c r="Y32" s="19"/>
      <c r="Z32" s="19"/>
      <c r="AA32" s="19"/>
      <c r="AB32" s="19"/>
      <c r="AC32" s="34"/>
      <c r="AD32" s="34"/>
      <c r="AE32" s="64"/>
      <c r="AF32" s="19"/>
      <c r="AG32" s="19"/>
      <c r="AH32" s="69"/>
      <c r="AI32" s="69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  <c r="CD32" s="68"/>
      <c r="CE32" s="68"/>
      <c r="CF32" s="68"/>
      <c r="CG32" s="68"/>
      <c r="CH32" s="68"/>
      <c r="CI32" s="68"/>
      <c r="CJ32" s="68"/>
      <c r="CK32" s="68"/>
      <c r="CL32" s="68"/>
      <c r="CM32" s="68"/>
      <c r="CN32" s="68"/>
      <c r="CO32" s="68"/>
      <c r="CP32" s="68"/>
      <c r="CQ32" s="68"/>
      <c r="CR32" s="68"/>
      <c r="CS32" s="68"/>
      <c r="CT32" s="68"/>
      <c r="CU32" s="68"/>
      <c r="CV32" s="68"/>
      <c r="CW32" s="68"/>
      <c r="CX32" s="68"/>
      <c r="CY32" s="68"/>
      <c r="CZ32" s="68"/>
      <c r="DA32" s="68"/>
      <c r="DB32" s="68"/>
      <c r="DC32" s="68"/>
      <c r="DD32" s="68"/>
      <c r="DE32" s="68"/>
      <c r="DF32" s="68"/>
      <c r="DG32" s="68"/>
    </row>
    <row r="33" spans="1:111" s="71" customFormat="1" ht="17.25" customHeight="1" thickBot="1" x14ac:dyDescent="0.2">
      <c r="A33" s="202"/>
      <c r="B33" s="199"/>
      <c r="C33" s="200"/>
      <c r="D33" s="204"/>
      <c r="E33" s="199"/>
      <c r="F33" s="255"/>
      <c r="G33" s="255"/>
      <c r="H33" s="255"/>
      <c r="I33" s="200"/>
      <c r="J33" s="175" t="s">
        <v>1</v>
      </c>
      <c r="K33" s="175" t="s">
        <v>1091</v>
      </c>
      <c r="L33" s="175" t="s">
        <v>1092</v>
      </c>
      <c r="M33" s="175" t="s">
        <v>3</v>
      </c>
      <c r="N33" s="175" t="s">
        <v>1410</v>
      </c>
      <c r="O33" s="191"/>
      <c r="P33" s="68"/>
      <c r="Q33" s="68"/>
      <c r="R33" s="68"/>
      <c r="S33" s="17" t="s">
        <v>18</v>
      </c>
      <c r="T33" s="18" t="s">
        <v>501</v>
      </c>
      <c r="U33" s="17" t="s">
        <v>866</v>
      </c>
      <c r="V33" s="17" t="s">
        <v>846</v>
      </c>
      <c r="W33" s="17" t="s">
        <v>847</v>
      </c>
      <c r="X33" s="17" t="s">
        <v>19</v>
      </c>
      <c r="Y33" s="17" t="s">
        <v>20</v>
      </c>
      <c r="Z33" s="17" t="s">
        <v>21</v>
      </c>
      <c r="AA33" s="17" t="s">
        <v>22</v>
      </c>
      <c r="AB33" s="17" t="s">
        <v>23</v>
      </c>
      <c r="AC33" s="35" t="s">
        <v>495</v>
      </c>
      <c r="AD33" s="35" t="s">
        <v>24</v>
      </c>
      <c r="AE33" s="63" t="s">
        <v>1119</v>
      </c>
      <c r="AF33" s="17" t="s">
        <v>500</v>
      </c>
      <c r="AG33" s="17" t="s">
        <v>1101</v>
      </c>
      <c r="AH33" s="69" t="s">
        <v>917</v>
      </c>
      <c r="AI33" s="69"/>
      <c r="AJ33" s="71" t="s">
        <v>1103</v>
      </c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  <c r="CD33" s="68"/>
      <c r="CE33" s="68"/>
      <c r="CF33" s="68"/>
      <c r="CG33" s="68"/>
      <c r="CH33" s="68"/>
      <c r="CI33" s="68"/>
      <c r="CJ33" s="68"/>
      <c r="CK33" s="68"/>
      <c r="CL33" s="68"/>
      <c r="CM33" s="68"/>
      <c r="CN33" s="68"/>
      <c r="CO33" s="68"/>
      <c r="CP33" s="68"/>
      <c r="CQ33" s="68"/>
      <c r="CR33" s="68"/>
      <c r="CS33" s="68"/>
      <c r="CT33" s="68"/>
      <c r="CU33" s="68"/>
      <c r="CV33" s="68"/>
      <c r="CW33" s="68"/>
      <c r="CX33" s="68"/>
      <c r="CY33" s="68"/>
      <c r="CZ33" s="68"/>
      <c r="DA33" s="68"/>
      <c r="DB33" s="68"/>
      <c r="DC33" s="68"/>
      <c r="DD33" s="68"/>
      <c r="DE33" s="68"/>
      <c r="DF33" s="68"/>
      <c r="DG33" s="68"/>
    </row>
    <row r="34" spans="1:111" s="69" customFormat="1" ht="22.5" customHeight="1" thickTop="1" x14ac:dyDescent="0.15">
      <c r="A34" s="272">
        <v>3</v>
      </c>
      <c r="B34" s="256"/>
      <c r="C34" s="257"/>
      <c r="D34" s="265"/>
      <c r="E34" s="282"/>
      <c r="F34" s="283"/>
      <c r="G34" s="283"/>
      <c r="H34" s="283"/>
      <c r="I34" s="284"/>
      <c r="J34" s="29"/>
      <c r="K34" s="29"/>
      <c r="L34" s="29"/>
      <c r="M34" s="29"/>
      <c r="N34" s="25"/>
      <c r="O34" s="30"/>
      <c r="P34" s="68"/>
      <c r="Q34" s="68"/>
      <c r="R34" s="68"/>
      <c r="S34" s="4" t="str">
        <f t="shared" ref="S34:S39" si="11">IF(ISBLANK(J34),"",VLOOKUP(CONCATENATE($AC$4,LEFT($B$34,1)),$S$150:$T$159,2,FALSE)+J34*100)</f>
        <v/>
      </c>
      <c r="T34" s="22" t="str">
        <f t="shared" ref="T34:T39" si="12">IF(ISBLANK(J34),"",$B$34)</f>
        <v/>
      </c>
      <c r="U34" s="3" t="str">
        <f>IF($T34="","",VLOOKUP($T34,'(種目・作業用)'!$A$2:$D$11,2,FALSE))</f>
        <v/>
      </c>
      <c r="V34" s="3" t="str">
        <f>IF($T34="","",VLOOKUP($T34,'(種目・作業用)'!$A$2:$D$11,3,FALSE))</f>
        <v/>
      </c>
      <c r="W34" s="3" t="str">
        <f>IF($T34="","",VLOOKUP($T34,'(種目・作業用)'!$A$2:$D$11,4,FALSE))</f>
        <v/>
      </c>
      <c r="X34" s="23" t="str">
        <f>IF(E34="","",E34)</f>
        <v/>
      </c>
      <c r="Y34" s="4" t="str">
        <f t="shared" si="2"/>
        <v/>
      </c>
      <c r="Z34" s="4" t="str">
        <f t="shared" si="0"/>
        <v/>
      </c>
      <c r="AA34" s="4" t="str">
        <f t="shared" si="3"/>
        <v/>
      </c>
      <c r="AB34" s="4" t="str">
        <f t="shared" si="1"/>
        <v/>
      </c>
      <c r="AC34" s="31" t="str">
        <f t="shared" si="4"/>
        <v/>
      </c>
      <c r="AD34" s="32" t="str">
        <f t="shared" si="5"/>
        <v/>
      </c>
      <c r="AE34" s="62" t="str">
        <f t="shared" ref="AE34:AE39" si="13">IF(ISBLANK(J34),"",IF(LEFT($B$34,1)="男",1,2))</f>
        <v/>
      </c>
      <c r="AF34" s="4"/>
      <c r="AG34" s="4" t="str">
        <f t="shared" si="6"/>
        <v/>
      </c>
      <c r="AH34" s="77" t="e">
        <f>VLOOKUP('申込書（個人種目）'!$AA$5,'申込書（個人種目）'!$B$263:$D$611,2,FALSE)</f>
        <v>#N/A</v>
      </c>
      <c r="AJ34" s="70" t="str">
        <f t="shared" si="7"/>
        <v>　</v>
      </c>
      <c r="AK34" s="71"/>
      <c r="AL34" s="71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  <c r="CD34" s="68"/>
      <c r="CE34" s="68"/>
      <c r="CF34" s="68"/>
      <c r="CG34" s="68"/>
      <c r="CH34" s="68"/>
      <c r="CI34" s="68"/>
      <c r="CJ34" s="68"/>
      <c r="CK34" s="68"/>
      <c r="CL34" s="68"/>
      <c r="CM34" s="68"/>
      <c r="CN34" s="68"/>
      <c r="CO34" s="68"/>
      <c r="CP34" s="68"/>
      <c r="CQ34" s="68"/>
      <c r="CR34" s="68"/>
      <c r="CS34" s="68"/>
      <c r="CT34" s="68"/>
      <c r="CU34" s="68"/>
      <c r="CV34" s="68"/>
      <c r="CW34" s="68"/>
      <c r="CX34" s="68"/>
      <c r="CY34" s="68"/>
      <c r="CZ34" s="68"/>
      <c r="DA34" s="68"/>
      <c r="DB34" s="68"/>
      <c r="DC34" s="68"/>
      <c r="DD34" s="68"/>
      <c r="DE34" s="68"/>
      <c r="DF34" s="68"/>
      <c r="DG34" s="68"/>
    </row>
    <row r="35" spans="1:111" s="69" customFormat="1" ht="22.5" customHeight="1" x14ac:dyDescent="0.15">
      <c r="A35" s="252"/>
      <c r="B35" s="258"/>
      <c r="C35" s="259"/>
      <c r="D35" s="266"/>
      <c r="E35" s="282"/>
      <c r="F35" s="283"/>
      <c r="G35" s="283"/>
      <c r="H35" s="283"/>
      <c r="I35" s="284"/>
      <c r="J35" s="12"/>
      <c r="K35" s="12"/>
      <c r="L35" s="12"/>
      <c r="M35" s="12"/>
      <c r="N35" s="12"/>
      <c r="O35" s="13"/>
      <c r="P35" s="68"/>
      <c r="Q35" s="68"/>
      <c r="R35" s="68"/>
      <c r="S35" s="4" t="str">
        <f t="shared" si="11"/>
        <v/>
      </c>
      <c r="T35" s="22" t="str">
        <f t="shared" si="12"/>
        <v/>
      </c>
      <c r="U35" s="3" t="str">
        <f>IF($T35="","",VLOOKUP($T35,'(種目・作業用)'!$A$2:$D$11,2,FALSE))</f>
        <v/>
      </c>
      <c r="V35" s="3" t="str">
        <f>IF($T35="","",VLOOKUP($T35,'(種目・作業用)'!$A$2:$D$11,3,FALSE))</f>
        <v/>
      </c>
      <c r="W35" s="3" t="str">
        <f>IF($T35="","",VLOOKUP($T35,'(種目・作業用)'!$A$2:$D$11,4,FALSE))</f>
        <v/>
      </c>
      <c r="X35" s="23"/>
      <c r="Y35" s="4" t="str">
        <f t="shared" si="2"/>
        <v/>
      </c>
      <c r="Z35" s="4" t="str">
        <f t="shared" si="0"/>
        <v/>
      </c>
      <c r="AA35" s="4" t="str">
        <f t="shared" si="3"/>
        <v/>
      </c>
      <c r="AB35" s="4" t="str">
        <f t="shared" si="1"/>
        <v/>
      </c>
      <c r="AC35" s="31" t="str">
        <f t="shared" si="4"/>
        <v/>
      </c>
      <c r="AD35" s="32" t="str">
        <f t="shared" si="5"/>
        <v/>
      </c>
      <c r="AE35" s="62" t="str">
        <f t="shared" si="13"/>
        <v/>
      </c>
      <c r="AF35" s="4"/>
      <c r="AG35" s="4" t="str">
        <f t="shared" si="6"/>
        <v/>
      </c>
      <c r="AH35" s="77" t="e">
        <f>VLOOKUP('申込書（個人種目）'!$AA$5,'申込書（個人種目）'!$B$263:$D$611,2,FALSE)</f>
        <v>#N/A</v>
      </c>
      <c r="AJ35" s="70" t="str">
        <f t="shared" si="7"/>
        <v>　</v>
      </c>
      <c r="AK35" s="71"/>
      <c r="AL35" s="71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8"/>
      <c r="CY35" s="68"/>
      <c r="CZ35" s="68"/>
      <c r="DA35" s="68"/>
      <c r="DB35" s="68"/>
      <c r="DC35" s="68"/>
      <c r="DD35" s="68"/>
      <c r="DE35" s="68"/>
      <c r="DF35" s="68"/>
      <c r="DG35" s="68"/>
    </row>
    <row r="36" spans="1:111" s="69" customFormat="1" ht="22.5" customHeight="1" x14ac:dyDescent="0.15">
      <c r="A36" s="252"/>
      <c r="B36" s="258"/>
      <c r="C36" s="259"/>
      <c r="D36" s="266"/>
      <c r="E36" s="282"/>
      <c r="F36" s="283"/>
      <c r="G36" s="283"/>
      <c r="H36" s="283"/>
      <c r="I36" s="284"/>
      <c r="J36" s="12"/>
      <c r="K36" s="12"/>
      <c r="L36" s="12"/>
      <c r="M36" s="12"/>
      <c r="N36" s="12"/>
      <c r="O36" s="13"/>
      <c r="P36" s="68"/>
      <c r="Q36" s="68"/>
      <c r="R36" s="68"/>
      <c r="S36" s="4" t="str">
        <f t="shared" si="11"/>
        <v/>
      </c>
      <c r="T36" s="22" t="str">
        <f t="shared" si="12"/>
        <v/>
      </c>
      <c r="U36" s="3" t="str">
        <f>IF($T36="","",VLOOKUP($T36,'(種目・作業用)'!$A$2:$D$11,2,FALSE))</f>
        <v/>
      </c>
      <c r="V36" s="3" t="str">
        <f>IF($T36="","",VLOOKUP($T36,'(種目・作業用)'!$A$2:$D$11,3,FALSE))</f>
        <v/>
      </c>
      <c r="W36" s="3" t="str">
        <f>IF($T36="","",VLOOKUP($T36,'(種目・作業用)'!$A$2:$D$11,4,FALSE))</f>
        <v/>
      </c>
      <c r="X36" s="23"/>
      <c r="Y36" s="4" t="str">
        <f t="shared" si="2"/>
        <v/>
      </c>
      <c r="Z36" s="4" t="str">
        <f t="shared" si="0"/>
        <v/>
      </c>
      <c r="AA36" s="4" t="str">
        <f t="shared" si="3"/>
        <v/>
      </c>
      <c r="AB36" s="4" t="str">
        <f t="shared" si="1"/>
        <v/>
      </c>
      <c r="AC36" s="31" t="str">
        <f t="shared" si="4"/>
        <v/>
      </c>
      <c r="AD36" s="32" t="str">
        <f t="shared" si="5"/>
        <v/>
      </c>
      <c r="AE36" s="62" t="str">
        <f t="shared" si="13"/>
        <v/>
      </c>
      <c r="AF36" s="4"/>
      <c r="AG36" s="4" t="str">
        <f t="shared" si="6"/>
        <v/>
      </c>
      <c r="AH36" s="77" t="e">
        <f>VLOOKUP('申込書（個人種目）'!$AA$5,'申込書（個人種目）'!$B$263:$D$611,2,FALSE)</f>
        <v>#N/A</v>
      </c>
      <c r="AJ36" s="70" t="str">
        <f t="shared" si="7"/>
        <v>　</v>
      </c>
      <c r="AK36" s="71"/>
      <c r="AL36" s="71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68"/>
      <c r="CA36" s="68"/>
      <c r="CB36" s="68"/>
      <c r="CC36" s="68"/>
      <c r="CD36" s="68"/>
      <c r="CE36" s="68"/>
      <c r="CF36" s="68"/>
      <c r="CG36" s="68"/>
      <c r="CH36" s="68"/>
      <c r="CI36" s="68"/>
      <c r="CJ36" s="68"/>
      <c r="CK36" s="68"/>
      <c r="CL36" s="68"/>
      <c r="CM36" s="68"/>
      <c r="CN36" s="68"/>
      <c r="CO36" s="68"/>
      <c r="CP36" s="68"/>
      <c r="CQ36" s="68"/>
      <c r="CR36" s="68"/>
      <c r="CS36" s="68"/>
      <c r="CT36" s="68"/>
      <c r="CU36" s="68"/>
      <c r="CV36" s="68"/>
      <c r="CW36" s="68"/>
      <c r="CX36" s="68"/>
      <c r="CY36" s="68"/>
      <c r="CZ36" s="68"/>
      <c r="DA36" s="68"/>
      <c r="DB36" s="68"/>
      <c r="DC36" s="68"/>
      <c r="DD36" s="68"/>
      <c r="DE36" s="68"/>
      <c r="DF36" s="68"/>
      <c r="DG36" s="68"/>
    </row>
    <row r="37" spans="1:111" s="69" customFormat="1" ht="22.5" customHeight="1" x14ac:dyDescent="0.15">
      <c r="A37" s="252"/>
      <c r="B37" s="258"/>
      <c r="C37" s="259"/>
      <c r="D37" s="266"/>
      <c r="E37" s="282"/>
      <c r="F37" s="283"/>
      <c r="G37" s="283"/>
      <c r="H37" s="283"/>
      <c r="I37" s="284"/>
      <c r="J37" s="12"/>
      <c r="K37" s="12"/>
      <c r="L37" s="12"/>
      <c r="M37" s="12"/>
      <c r="N37" s="12"/>
      <c r="O37" s="13"/>
      <c r="P37" s="68"/>
      <c r="Q37" s="68"/>
      <c r="R37" s="68"/>
      <c r="S37" s="4" t="str">
        <f t="shared" si="11"/>
        <v/>
      </c>
      <c r="T37" s="22" t="str">
        <f t="shared" si="12"/>
        <v/>
      </c>
      <c r="U37" s="3" t="str">
        <f>IF($T37="","",VLOOKUP($T37,'(種目・作業用)'!$A$2:$D$11,2,FALSE))</f>
        <v/>
      </c>
      <c r="V37" s="3" t="str">
        <f>IF($T37="","",VLOOKUP($T37,'(種目・作業用)'!$A$2:$D$11,3,FALSE))</f>
        <v/>
      </c>
      <c r="W37" s="3" t="str">
        <f>IF($T37="","",VLOOKUP($T37,'(種目・作業用)'!$A$2:$D$11,4,FALSE))</f>
        <v/>
      </c>
      <c r="X37" s="23"/>
      <c r="Y37" s="4" t="str">
        <f t="shared" si="2"/>
        <v/>
      </c>
      <c r="Z37" s="4" t="str">
        <f t="shared" si="0"/>
        <v/>
      </c>
      <c r="AA37" s="4" t="str">
        <f t="shared" si="3"/>
        <v/>
      </c>
      <c r="AB37" s="4" t="str">
        <f t="shared" si="1"/>
        <v/>
      </c>
      <c r="AC37" s="31" t="str">
        <f t="shared" si="4"/>
        <v/>
      </c>
      <c r="AD37" s="32" t="str">
        <f t="shared" si="5"/>
        <v/>
      </c>
      <c r="AE37" s="62" t="str">
        <f t="shared" si="13"/>
        <v/>
      </c>
      <c r="AF37" s="4"/>
      <c r="AG37" s="4" t="str">
        <f t="shared" si="6"/>
        <v/>
      </c>
      <c r="AH37" s="77" t="e">
        <f>VLOOKUP('申込書（個人種目）'!$AA$5,'申込書（個人種目）'!$B$263:$D$611,2,FALSE)</f>
        <v>#N/A</v>
      </c>
      <c r="AJ37" s="70" t="str">
        <f t="shared" si="7"/>
        <v>　</v>
      </c>
      <c r="AK37" s="71"/>
      <c r="AL37" s="71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68"/>
      <c r="BR37" s="68"/>
      <c r="BS37" s="68"/>
      <c r="BT37" s="68"/>
      <c r="BU37" s="68"/>
      <c r="BV37" s="68"/>
      <c r="BW37" s="68"/>
      <c r="BX37" s="68"/>
      <c r="BY37" s="68"/>
      <c r="BZ37" s="68"/>
      <c r="CA37" s="68"/>
      <c r="CB37" s="68"/>
      <c r="CC37" s="68"/>
      <c r="CD37" s="68"/>
      <c r="CE37" s="68"/>
      <c r="CF37" s="68"/>
      <c r="CG37" s="68"/>
      <c r="CH37" s="68"/>
      <c r="CI37" s="68"/>
      <c r="CJ37" s="68"/>
      <c r="CK37" s="68"/>
      <c r="CL37" s="68"/>
      <c r="CM37" s="68"/>
      <c r="CN37" s="68"/>
      <c r="CO37" s="68"/>
      <c r="CP37" s="68"/>
      <c r="CQ37" s="68"/>
      <c r="CR37" s="68"/>
      <c r="CS37" s="68"/>
      <c r="CT37" s="68"/>
      <c r="CU37" s="68"/>
      <c r="CV37" s="68"/>
      <c r="CW37" s="68"/>
      <c r="CX37" s="68"/>
      <c r="CY37" s="68"/>
      <c r="CZ37" s="68"/>
      <c r="DA37" s="68"/>
      <c r="DB37" s="68"/>
      <c r="DC37" s="68"/>
      <c r="DD37" s="68"/>
      <c r="DE37" s="68"/>
      <c r="DF37" s="68"/>
      <c r="DG37" s="68"/>
    </row>
    <row r="38" spans="1:111" s="69" customFormat="1" ht="22.5" customHeight="1" x14ac:dyDescent="0.15">
      <c r="A38" s="252"/>
      <c r="B38" s="258"/>
      <c r="C38" s="259"/>
      <c r="D38" s="266"/>
      <c r="E38" s="282"/>
      <c r="F38" s="283"/>
      <c r="G38" s="283"/>
      <c r="H38" s="283"/>
      <c r="I38" s="284"/>
      <c r="J38" s="12"/>
      <c r="K38" s="12"/>
      <c r="L38" s="12"/>
      <c r="M38" s="12"/>
      <c r="N38" s="12"/>
      <c r="O38" s="13"/>
      <c r="P38" s="68"/>
      <c r="Q38" s="68"/>
      <c r="R38" s="68"/>
      <c r="S38" s="4" t="str">
        <f t="shared" si="11"/>
        <v/>
      </c>
      <c r="T38" s="22" t="str">
        <f t="shared" si="12"/>
        <v/>
      </c>
      <c r="U38" s="3" t="str">
        <f>IF($T38="","",VLOOKUP($T38,'(種目・作業用)'!$A$2:$D$11,2,FALSE))</f>
        <v/>
      </c>
      <c r="V38" s="3" t="str">
        <f>IF($T38="","",VLOOKUP($T38,'(種目・作業用)'!$A$2:$D$11,3,FALSE))</f>
        <v/>
      </c>
      <c r="W38" s="3" t="str">
        <f>IF($T38="","",VLOOKUP($T38,'(種目・作業用)'!$A$2:$D$11,4,FALSE))</f>
        <v/>
      </c>
      <c r="X38" s="23"/>
      <c r="Y38" s="4" t="str">
        <f t="shared" si="2"/>
        <v/>
      </c>
      <c r="Z38" s="4" t="str">
        <f t="shared" si="0"/>
        <v/>
      </c>
      <c r="AA38" s="4" t="str">
        <f t="shared" si="3"/>
        <v/>
      </c>
      <c r="AB38" s="4" t="str">
        <f t="shared" si="1"/>
        <v/>
      </c>
      <c r="AC38" s="31" t="str">
        <f t="shared" si="4"/>
        <v/>
      </c>
      <c r="AD38" s="32" t="str">
        <f t="shared" si="5"/>
        <v/>
      </c>
      <c r="AE38" s="62" t="str">
        <f t="shared" si="13"/>
        <v/>
      </c>
      <c r="AF38" s="4"/>
      <c r="AG38" s="4" t="str">
        <f t="shared" si="6"/>
        <v/>
      </c>
      <c r="AH38" s="77" t="e">
        <f>VLOOKUP('申込書（個人種目）'!$AA$5,'申込書（個人種目）'!$B$263:$D$611,2,FALSE)</f>
        <v>#N/A</v>
      </c>
      <c r="AJ38" s="70" t="str">
        <f t="shared" si="7"/>
        <v>　</v>
      </c>
      <c r="AK38" s="71"/>
      <c r="AL38" s="71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</row>
    <row r="39" spans="1:111" s="69" customFormat="1" ht="22.5" customHeight="1" x14ac:dyDescent="0.15">
      <c r="A39" s="253"/>
      <c r="B39" s="260"/>
      <c r="C39" s="261"/>
      <c r="D39" s="267"/>
      <c r="E39" s="282"/>
      <c r="F39" s="283"/>
      <c r="G39" s="283"/>
      <c r="H39" s="283"/>
      <c r="I39" s="284"/>
      <c r="J39" s="27"/>
      <c r="K39" s="27"/>
      <c r="L39" s="27"/>
      <c r="M39" s="27"/>
      <c r="N39" s="27"/>
      <c r="O39" s="28"/>
      <c r="P39" s="68"/>
      <c r="Q39" s="68"/>
      <c r="R39" s="68"/>
      <c r="S39" s="4" t="str">
        <f t="shared" si="11"/>
        <v/>
      </c>
      <c r="T39" s="22" t="str">
        <f t="shared" si="12"/>
        <v/>
      </c>
      <c r="U39" s="3" t="str">
        <f>IF($T39="","",VLOOKUP($T39,'(種目・作業用)'!$A$2:$D$11,2,FALSE))</f>
        <v/>
      </c>
      <c r="V39" s="3" t="str">
        <f>IF($T39="","",VLOOKUP($T39,'(種目・作業用)'!$A$2:$D$11,3,FALSE))</f>
        <v/>
      </c>
      <c r="W39" s="3" t="str">
        <f>IF($T39="","",VLOOKUP($T39,'(種目・作業用)'!$A$2:$D$11,4,FALSE))</f>
        <v/>
      </c>
      <c r="X39" s="23"/>
      <c r="Y39" s="4" t="str">
        <f t="shared" si="2"/>
        <v/>
      </c>
      <c r="Z39" s="4" t="str">
        <f t="shared" si="0"/>
        <v/>
      </c>
      <c r="AA39" s="4" t="str">
        <f t="shared" si="3"/>
        <v/>
      </c>
      <c r="AB39" s="4" t="str">
        <f t="shared" si="1"/>
        <v/>
      </c>
      <c r="AC39" s="31" t="str">
        <f t="shared" si="4"/>
        <v/>
      </c>
      <c r="AD39" s="32" t="str">
        <f t="shared" si="5"/>
        <v/>
      </c>
      <c r="AE39" s="62" t="str">
        <f t="shared" si="13"/>
        <v/>
      </c>
      <c r="AF39" s="4"/>
      <c r="AG39" s="4" t="str">
        <f t="shared" si="6"/>
        <v/>
      </c>
      <c r="AH39" s="77" t="e">
        <f>VLOOKUP('申込書（個人種目）'!$AA$5,'申込書（個人種目）'!$B$263:$D$611,2,FALSE)</f>
        <v>#N/A</v>
      </c>
      <c r="AJ39" s="70" t="str">
        <f t="shared" si="7"/>
        <v>　</v>
      </c>
      <c r="AK39" s="71"/>
      <c r="AL39" s="71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68"/>
      <c r="CU39" s="68"/>
      <c r="CV39" s="68"/>
      <c r="CW39" s="68"/>
      <c r="CX39" s="68"/>
      <c r="CY39" s="68"/>
      <c r="CZ39" s="68"/>
      <c r="DA39" s="68"/>
      <c r="DB39" s="68"/>
      <c r="DC39" s="68"/>
      <c r="DD39" s="68"/>
      <c r="DE39" s="68"/>
      <c r="DF39" s="68"/>
      <c r="DG39" s="68"/>
    </row>
    <row r="40" spans="1:111" s="69" customFormat="1" ht="22.5" customHeight="1" x14ac:dyDescent="0.15">
      <c r="A40" s="272">
        <v>4</v>
      </c>
      <c r="B40" s="258"/>
      <c r="C40" s="259"/>
      <c r="D40" s="273"/>
      <c r="E40" s="282"/>
      <c r="F40" s="283"/>
      <c r="G40" s="283"/>
      <c r="H40" s="283"/>
      <c r="I40" s="284"/>
      <c r="J40" s="29"/>
      <c r="K40" s="29"/>
      <c r="L40" s="29"/>
      <c r="M40" s="29"/>
      <c r="N40" s="29"/>
      <c r="O40" s="11"/>
      <c r="P40" s="68"/>
      <c r="Q40" s="68"/>
      <c r="R40" s="68"/>
      <c r="S40" s="4" t="str">
        <f t="shared" ref="S40:S45" si="14">IF(ISBLANK(J40),"",VLOOKUP(CONCATENATE($AC$4,LEFT($B$40,1)),$S$150:$T$159,2,FALSE)+J40*100)</f>
        <v/>
      </c>
      <c r="T40" s="22" t="str">
        <f t="shared" ref="T40:T45" si="15">IF(ISBLANK(J40),"",$B$40)</f>
        <v/>
      </c>
      <c r="U40" s="3" t="str">
        <f>IF($T40="","",VLOOKUP($T40,'(種目・作業用)'!$A$2:$D$11,2,FALSE))</f>
        <v/>
      </c>
      <c r="V40" s="3" t="str">
        <f>IF($T40="","",VLOOKUP($T40,'(種目・作業用)'!$A$2:$D$11,3,FALSE))</f>
        <v/>
      </c>
      <c r="W40" s="3" t="str">
        <f>IF($T40="","",VLOOKUP($T40,'(種目・作業用)'!$A$2:$D$11,4,FALSE))</f>
        <v/>
      </c>
      <c r="X40" s="23" t="str">
        <f>IF(E40="","",E40)</f>
        <v/>
      </c>
      <c r="Y40" s="4" t="str">
        <f t="shared" si="2"/>
        <v/>
      </c>
      <c r="Z40" s="4" t="str">
        <f t="shared" si="0"/>
        <v/>
      </c>
      <c r="AA40" s="4" t="str">
        <f t="shared" si="3"/>
        <v/>
      </c>
      <c r="AB40" s="4" t="str">
        <f t="shared" si="1"/>
        <v/>
      </c>
      <c r="AC40" s="31" t="str">
        <f t="shared" si="4"/>
        <v/>
      </c>
      <c r="AD40" s="32" t="str">
        <f t="shared" si="5"/>
        <v/>
      </c>
      <c r="AE40" s="62" t="str">
        <f t="shared" ref="AE40:AE45" si="16">IF(ISBLANK(J40),"",IF(LEFT($B$40,1)="男",1,2))</f>
        <v/>
      </c>
      <c r="AF40" s="4"/>
      <c r="AG40" s="4" t="str">
        <f t="shared" si="6"/>
        <v/>
      </c>
      <c r="AH40" s="77" t="e">
        <f>VLOOKUP('申込書（個人種目）'!$AA$5,'申込書（個人種目）'!$B$263:$D$611,2,FALSE)</f>
        <v>#N/A</v>
      </c>
      <c r="AJ40" s="70" t="str">
        <f t="shared" si="7"/>
        <v>　</v>
      </c>
      <c r="AK40" s="71"/>
      <c r="AL40" s="71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  <c r="CR40" s="68"/>
      <c r="CS40" s="68"/>
      <c r="CT40" s="68"/>
      <c r="CU40" s="68"/>
      <c r="CV40" s="68"/>
      <c r="CW40" s="68"/>
      <c r="CX40" s="68"/>
      <c r="CY40" s="68"/>
      <c r="CZ40" s="68"/>
      <c r="DA40" s="68"/>
      <c r="DB40" s="68"/>
      <c r="DC40" s="68"/>
      <c r="DD40" s="68"/>
      <c r="DE40" s="68"/>
      <c r="DF40" s="68"/>
      <c r="DG40" s="68"/>
    </row>
    <row r="41" spans="1:111" s="69" customFormat="1" ht="22.5" customHeight="1" x14ac:dyDescent="0.15">
      <c r="A41" s="252"/>
      <c r="B41" s="258"/>
      <c r="C41" s="259"/>
      <c r="D41" s="274"/>
      <c r="E41" s="282"/>
      <c r="F41" s="283"/>
      <c r="G41" s="283"/>
      <c r="H41" s="283"/>
      <c r="I41" s="284"/>
      <c r="J41" s="12"/>
      <c r="K41" s="12"/>
      <c r="L41" s="12"/>
      <c r="M41" s="12"/>
      <c r="N41" s="12"/>
      <c r="O41" s="13"/>
      <c r="P41" s="68"/>
      <c r="Q41" s="68"/>
      <c r="R41" s="68"/>
      <c r="S41" s="4" t="str">
        <f t="shared" si="14"/>
        <v/>
      </c>
      <c r="T41" s="22" t="str">
        <f t="shared" si="15"/>
        <v/>
      </c>
      <c r="U41" s="3" t="str">
        <f>IF($T41="","",VLOOKUP($T41,'(種目・作業用)'!$A$2:$D$11,2,FALSE))</f>
        <v/>
      </c>
      <c r="V41" s="3" t="str">
        <f>IF($T41="","",VLOOKUP($T41,'(種目・作業用)'!$A$2:$D$11,3,FALSE))</f>
        <v/>
      </c>
      <c r="W41" s="3" t="str">
        <f>IF($T41="","",VLOOKUP($T41,'(種目・作業用)'!$A$2:$D$11,4,FALSE))</f>
        <v/>
      </c>
      <c r="X41" s="23"/>
      <c r="Y41" s="4" t="str">
        <f t="shared" si="2"/>
        <v/>
      </c>
      <c r="Z41" s="4" t="str">
        <f t="shared" si="0"/>
        <v/>
      </c>
      <c r="AA41" s="4" t="str">
        <f t="shared" si="3"/>
        <v/>
      </c>
      <c r="AB41" s="4" t="str">
        <f t="shared" si="1"/>
        <v/>
      </c>
      <c r="AC41" s="31" t="str">
        <f t="shared" si="4"/>
        <v/>
      </c>
      <c r="AD41" s="32" t="str">
        <f t="shared" si="5"/>
        <v/>
      </c>
      <c r="AE41" s="62" t="str">
        <f t="shared" si="16"/>
        <v/>
      </c>
      <c r="AF41" s="4"/>
      <c r="AG41" s="4" t="str">
        <f t="shared" si="6"/>
        <v/>
      </c>
      <c r="AH41" s="77" t="e">
        <f>VLOOKUP('申込書（個人種目）'!$AA$5,'申込書（個人種目）'!$B$263:$D$611,2,FALSE)</f>
        <v>#N/A</v>
      </c>
      <c r="AJ41" s="70" t="str">
        <f t="shared" si="7"/>
        <v>　</v>
      </c>
      <c r="AK41" s="71"/>
      <c r="AL41" s="71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68"/>
      <c r="BR41" s="68"/>
      <c r="BS41" s="68"/>
      <c r="BT41" s="68"/>
      <c r="BU41" s="68"/>
      <c r="BV41" s="68"/>
      <c r="BW41" s="68"/>
      <c r="BX41" s="68"/>
      <c r="BY41" s="68"/>
      <c r="BZ41" s="68"/>
      <c r="CA41" s="68"/>
      <c r="CB41" s="68"/>
      <c r="CC41" s="68"/>
      <c r="CD41" s="68"/>
      <c r="CE41" s="68"/>
      <c r="CF41" s="68"/>
      <c r="CG41" s="68"/>
      <c r="CH41" s="68"/>
      <c r="CI41" s="68"/>
      <c r="CJ41" s="68"/>
      <c r="CK41" s="68"/>
      <c r="CL41" s="68"/>
      <c r="CM41" s="68"/>
      <c r="CN41" s="68"/>
      <c r="CO41" s="68"/>
      <c r="CP41" s="68"/>
      <c r="CQ41" s="68"/>
      <c r="CR41" s="68"/>
      <c r="CS41" s="68"/>
      <c r="CT41" s="68"/>
      <c r="CU41" s="68"/>
      <c r="CV41" s="68"/>
      <c r="CW41" s="68"/>
      <c r="CX41" s="68"/>
      <c r="CY41" s="68"/>
      <c r="CZ41" s="68"/>
      <c r="DA41" s="68"/>
      <c r="DB41" s="68"/>
      <c r="DC41" s="68"/>
      <c r="DD41" s="68"/>
      <c r="DE41" s="68"/>
      <c r="DF41" s="68"/>
      <c r="DG41" s="68"/>
    </row>
    <row r="42" spans="1:111" s="69" customFormat="1" ht="22.5" customHeight="1" x14ac:dyDescent="0.15">
      <c r="A42" s="252"/>
      <c r="B42" s="258"/>
      <c r="C42" s="259"/>
      <c r="D42" s="274"/>
      <c r="E42" s="282"/>
      <c r="F42" s="283"/>
      <c r="G42" s="283"/>
      <c r="H42" s="283"/>
      <c r="I42" s="284"/>
      <c r="J42" s="12"/>
      <c r="K42" s="12"/>
      <c r="L42" s="12"/>
      <c r="M42" s="12"/>
      <c r="N42" s="12"/>
      <c r="O42" s="13"/>
      <c r="P42" s="68"/>
      <c r="Q42" s="68"/>
      <c r="R42" s="68"/>
      <c r="S42" s="4" t="str">
        <f t="shared" si="14"/>
        <v/>
      </c>
      <c r="T42" s="22" t="str">
        <f t="shared" si="15"/>
        <v/>
      </c>
      <c r="U42" s="3" t="str">
        <f>IF($T42="","",VLOOKUP($T42,'(種目・作業用)'!$A$2:$D$11,2,FALSE))</f>
        <v/>
      </c>
      <c r="V42" s="3" t="str">
        <f>IF($T42="","",VLOOKUP($T42,'(種目・作業用)'!$A$2:$D$11,3,FALSE))</f>
        <v/>
      </c>
      <c r="W42" s="3" t="str">
        <f>IF($T42="","",VLOOKUP($T42,'(種目・作業用)'!$A$2:$D$11,4,FALSE))</f>
        <v/>
      </c>
      <c r="X42" s="23"/>
      <c r="Y42" s="4" t="str">
        <f t="shared" si="2"/>
        <v/>
      </c>
      <c r="Z42" s="4" t="str">
        <f t="shared" si="0"/>
        <v/>
      </c>
      <c r="AA42" s="4" t="str">
        <f t="shared" si="3"/>
        <v/>
      </c>
      <c r="AB42" s="4" t="str">
        <f t="shared" si="1"/>
        <v/>
      </c>
      <c r="AC42" s="31" t="str">
        <f t="shared" si="4"/>
        <v/>
      </c>
      <c r="AD42" s="32" t="str">
        <f t="shared" si="5"/>
        <v/>
      </c>
      <c r="AE42" s="62" t="str">
        <f t="shared" si="16"/>
        <v/>
      </c>
      <c r="AF42" s="4"/>
      <c r="AG42" s="4" t="str">
        <f t="shared" si="6"/>
        <v/>
      </c>
      <c r="AH42" s="77" t="e">
        <f>VLOOKUP('申込書（個人種目）'!$AA$5,'申込書（個人種目）'!$B$263:$D$611,2,FALSE)</f>
        <v>#N/A</v>
      </c>
      <c r="AJ42" s="70" t="str">
        <f t="shared" si="7"/>
        <v>　</v>
      </c>
      <c r="AK42" s="71"/>
      <c r="AL42" s="71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68"/>
      <c r="BR42" s="68"/>
      <c r="BS42" s="68"/>
      <c r="BT42" s="68"/>
      <c r="BU42" s="68"/>
      <c r="BV42" s="68"/>
      <c r="BW42" s="68"/>
      <c r="BX42" s="68"/>
      <c r="BY42" s="68"/>
      <c r="BZ42" s="68"/>
      <c r="CA42" s="68"/>
      <c r="CB42" s="68"/>
      <c r="CC42" s="68"/>
      <c r="CD42" s="68"/>
      <c r="CE42" s="68"/>
      <c r="CF42" s="68"/>
      <c r="CG42" s="68"/>
      <c r="CH42" s="68"/>
      <c r="CI42" s="68"/>
      <c r="CJ42" s="68"/>
      <c r="CK42" s="68"/>
      <c r="CL42" s="68"/>
      <c r="CM42" s="68"/>
      <c r="CN42" s="68"/>
      <c r="CO42" s="68"/>
      <c r="CP42" s="68"/>
      <c r="CQ42" s="68"/>
      <c r="CR42" s="68"/>
      <c r="CS42" s="68"/>
      <c r="CT42" s="68"/>
      <c r="CU42" s="68"/>
      <c r="CV42" s="68"/>
      <c r="CW42" s="68"/>
      <c r="CX42" s="68"/>
      <c r="CY42" s="68"/>
      <c r="CZ42" s="68"/>
      <c r="DA42" s="68"/>
      <c r="DB42" s="68"/>
      <c r="DC42" s="68"/>
      <c r="DD42" s="68"/>
      <c r="DE42" s="68"/>
      <c r="DF42" s="68"/>
      <c r="DG42" s="68"/>
    </row>
    <row r="43" spans="1:111" s="69" customFormat="1" ht="22.5" customHeight="1" x14ac:dyDescent="0.15">
      <c r="A43" s="252"/>
      <c r="B43" s="258"/>
      <c r="C43" s="259"/>
      <c r="D43" s="274"/>
      <c r="E43" s="282"/>
      <c r="F43" s="283"/>
      <c r="G43" s="283"/>
      <c r="H43" s="283"/>
      <c r="I43" s="284"/>
      <c r="J43" s="12"/>
      <c r="K43" s="12"/>
      <c r="L43" s="12"/>
      <c r="M43" s="12"/>
      <c r="N43" s="12"/>
      <c r="O43" s="13"/>
      <c r="P43" s="68"/>
      <c r="Q43" s="68"/>
      <c r="R43" s="68"/>
      <c r="S43" s="4" t="str">
        <f t="shared" si="14"/>
        <v/>
      </c>
      <c r="T43" s="22" t="str">
        <f t="shared" si="15"/>
        <v/>
      </c>
      <c r="U43" s="3" t="str">
        <f>IF($T43="","",VLOOKUP($T43,'(種目・作業用)'!$A$2:$D$11,2,FALSE))</f>
        <v/>
      </c>
      <c r="V43" s="3" t="str">
        <f>IF($T43="","",VLOOKUP($T43,'(種目・作業用)'!$A$2:$D$11,3,FALSE))</f>
        <v/>
      </c>
      <c r="W43" s="3" t="str">
        <f>IF($T43="","",VLOOKUP($T43,'(種目・作業用)'!$A$2:$D$11,4,FALSE))</f>
        <v/>
      </c>
      <c r="X43" s="23"/>
      <c r="Y43" s="4" t="str">
        <f t="shared" si="2"/>
        <v/>
      </c>
      <c r="Z43" s="4" t="str">
        <f t="shared" si="0"/>
        <v/>
      </c>
      <c r="AA43" s="4" t="str">
        <f t="shared" si="3"/>
        <v/>
      </c>
      <c r="AB43" s="4" t="str">
        <f t="shared" si="1"/>
        <v/>
      </c>
      <c r="AC43" s="31" t="str">
        <f t="shared" si="4"/>
        <v/>
      </c>
      <c r="AD43" s="32" t="str">
        <f t="shared" si="5"/>
        <v/>
      </c>
      <c r="AE43" s="62" t="str">
        <f t="shared" si="16"/>
        <v/>
      </c>
      <c r="AF43" s="4"/>
      <c r="AG43" s="4" t="str">
        <f t="shared" si="6"/>
        <v/>
      </c>
      <c r="AH43" s="77" t="e">
        <f>VLOOKUP('申込書（個人種目）'!$AA$5,'申込書（個人種目）'!$B$263:$D$611,2,FALSE)</f>
        <v>#N/A</v>
      </c>
      <c r="AJ43" s="70" t="str">
        <f t="shared" si="7"/>
        <v>　</v>
      </c>
      <c r="AK43" s="71"/>
      <c r="AL43" s="71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BO43" s="68"/>
      <c r="BP43" s="68"/>
      <c r="BQ43" s="68"/>
      <c r="BR43" s="68"/>
      <c r="BS43" s="68"/>
      <c r="BT43" s="68"/>
      <c r="BU43" s="68"/>
      <c r="BV43" s="68"/>
      <c r="BW43" s="68"/>
      <c r="BX43" s="68"/>
      <c r="BY43" s="68"/>
      <c r="BZ43" s="68"/>
      <c r="CA43" s="68"/>
      <c r="CB43" s="68"/>
      <c r="CC43" s="68"/>
      <c r="CD43" s="68"/>
      <c r="CE43" s="68"/>
      <c r="CF43" s="68"/>
      <c r="CG43" s="68"/>
      <c r="CH43" s="68"/>
      <c r="CI43" s="68"/>
      <c r="CJ43" s="68"/>
      <c r="CK43" s="68"/>
      <c r="CL43" s="68"/>
      <c r="CM43" s="68"/>
      <c r="CN43" s="68"/>
      <c r="CO43" s="68"/>
      <c r="CP43" s="68"/>
      <c r="CQ43" s="68"/>
      <c r="CR43" s="68"/>
      <c r="CS43" s="68"/>
      <c r="CT43" s="68"/>
      <c r="CU43" s="68"/>
      <c r="CV43" s="68"/>
      <c r="CW43" s="68"/>
      <c r="CX43" s="68"/>
      <c r="CY43" s="68"/>
      <c r="CZ43" s="68"/>
      <c r="DA43" s="68"/>
      <c r="DB43" s="68"/>
      <c r="DC43" s="68"/>
      <c r="DD43" s="68"/>
      <c r="DE43" s="68"/>
      <c r="DF43" s="68"/>
      <c r="DG43" s="68"/>
    </row>
    <row r="44" spans="1:111" s="69" customFormat="1" ht="22.5" customHeight="1" x14ac:dyDescent="0.15">
      <c r="A44" s="252"/>
      <c r="B44" s="258"/>
      <c r="C44" s="259"/>
      <c r="D44" s="274"/>
      <c r="E44" s="282"/>
      <c r="F44" s="283"/>
      <c r="G44" s="283"/>
      <c r="H44" s="283"/>
      <c r="I44" s="284"/>
      <c r="J44" s="12"/>
      <c r="K44" s="12"/>
      <c r="L44" s="12"/>
      <c r="M44" s="12"/>
      <c r="N44" s="12"/>
      <c r="O44" s="13"/>
      <c r="P44" s="68"/>
      <c r="Q44" s="68"/>
      <c r="R44" s="68"/>
      <c r="S44" s="4" t="str">
        <f t="shared" si="14"/>
        <v/>
      </c>
      <c r="T44" s="22" t="str">
        <f t="shared" si="15"/>
        <v/>
      </c>
      <c r="U44" s="3" t="str">
        <f>IF($T44="","",VLOOKUP($T44,'(種目・作業用)'!$A$2:$D$11,2,FALSE))</f>
        <v/>
      </c>
      <c r="V44" s="3" t="str">
        <f>IF($T44="","",VLOOKUP($T44,'(種目・作業用)'!$A$2:$D$11,3,FALSE))</f>
        <v/>
      </c>
      <c r="W44" s="3" t="str">
        <f>IF($T44="","",VLOOKUP($T44,'(種目・作業用)'!$A$2:$D$11,4,FALSE))</f>
        <v/>
      </c>
      <c r="X44" s="23"/>
      <c r="Y44" s="4" t="str">
        <f t="shared" si="2"/>
        <v/>
      </c>
      <c r="Z44" s="4" t="str">
        <f t="shared" si="0"/>
        <v/>
      </c>
      <c r="AA44" s="4" t="str">
        <f t="shared" si="3"/>
        <v/>
      </c>
      <c r="AB44" s="4" t="str">
        <f t="shared" si="1"/>
        <v/>
      </c>
      <c r="AC44" s="31" t="str">
        <f t="shared" si="4"/>
        <v/>
      </c>
      <c r="AD44" s="32" t="str">
        <f t="shared" si="5"/>
        <v/>
      </c>
      <c r="AE44" s="62" t="str">
        <f t="shared" si="16"/>
        <v/>
      </c>
      <c r="AF44" s="4"/>
      <c r="AG44" s="4" t="str">
        <f t="shared" si="6"/>
        <v/>
      </c>
      <c r="AH44" s="77" t="e">
        <f>VLOOKUP('申込書（個人種目）'!$AA$5,'申込書（個人種目）'!$B$263:$D$611,2,FALSE)</f>
        <v>#N/A</v>
      </c>
      <c r="AJ44" s="70" t="str">
        <f t="shared" si="7"/>
        <v>　</v>
      </c>
      <c r="AK44" s="71"/>
      <c r="AL44" s="71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8"/>
      <c r="CA44" s="68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  <c r="CS44" s="68"/>
      <c r="CT44" s="68"/>
      <c r="CU44" s="68"/>
      <c r="CV44" s="68"/>
      <c r="CW44" s="68"/>
      <c r="CX44" s="68"/>
      <c r="CY44" s="68"/>
      <c r="CZ44" s="68"/>
      <c r="DA44" s="68"/>
      <c r="DB44" s="68"/>
      <c r="DC44" s="68"/>
      <c r="DD44" s="68"/>
      <c r="DE44" s="68"/>
      <c r="DF44" s="68"/>
      <c r="DG44" s="68"/>
    </row>
    <row r="45" spans="1:111" s="69" customFormat="1" ht="22.5" customHeight="1" x14ac:dyDescent="0.15">
      <c r="A45" s="253"/>
      <c r="B45" s="260"/>
      <c r="C45" s="261"/>
      <c r="D45" s="275"/>
      <c r="E45" s="282"/>
      <c r="F45" s="283"/>
      <c r="G45" s="283"/>
      <c r="H45" s="283"/>
      <c r="I45" s="284"/>
      <c r="J45" s="27"/>
      <c r="K45" s="27"/>
      <c r="L45" s="27"/>
      <c r="M45" s="27"/>
      <c r="N45" s="27"/>
      <c r="O45" s="13"/>
      <c r="P45" s="68"/>
      <c r="Q45" s="68"/>
      <c r="R45" s="68"/>
      <c r="S45" s="4" t="str">
        <f t="shared" si="14"/>
        <v/>
      </c>
      <c r="T45" s="22" t="str">
        <f t="shared" si="15"/>
        <v/>
      </c>
      <c r="U45" s="3" t="str">
        <f>IF($T45="","",VLOOKUP($T45,'(種目・作業用)'!$A$2:$D$11,2,FALSE))</f>
        <v/>
      </c>
      <c r="V45" s="3" t="str">
        <f>IF($T45="","",VLOOKUP($T45,'(種目・作業用)'!$A$2:$D$11,3,FALSE))</f>
        <v/>
      </c>
      <c r="W45" s="3" t="str">
        <f>IF($T45="","",VLOOKUP($T45,'(種目・作業用)'!$A$2:$D$11,4,FALSE))</f>
        <v/>
      </c>
      <c r="X45" s="23"/>
      <c r="Y45" s="4" t="str">
        <f t="shared" si="2"/>
        <v/>
      </c>
      <c r="Z45" s="4" t="str">
        <f t="shared" si="0"/>
        <v/>
      </c>
      <c r="AA45" s="4" t="str">
        <f t="shared" si="3"/>
        <v/>
      </c>
      <c r="AB45" s="4" t="str">
        <f t="shared" si="1"/>
        <v/>
      </c>
      <c r="AC45" s="31" t="str">
        <f t="shared" si="4"/>
        <v/>
      </c>
      <c r="AD45" s="32" t="str">
        <f t="shared" si="5"/>
        <v/>
      </c>
      <c r="AE45" s="62" t="str">
        <f t="shared" si="16"/>
        <v/>
      </c>
      <c r="AF45" s="4"/>
      <c r="AG45" s="4" t="str">
        <f t="shared" si="6"/>
        <v/>
      </c>
      <c r="AH45" s="77" t="e">
        <f>VLOOKUP('申込書（個人種目）'!$AA$5,'申込書（個人種目）'!$B$263:$D$611,2,FALSE)</f>
        <v>#N/A</v>
      </c>
      <c r="AJ45" s="70" t="str">
        <f t="shared" si="7"/>
        <v>　</v>
      </c>
      <c r="AK45" s="71"/>
      <c r="AL45" s="71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  <c r="BJ45" s="68"/>
      <c r="BK45" s="68"/>
      <c r="BL45" s="68"/>
      <c r="BM45" s="68"/>
      <c r="BN45" s="68"/>
      <c r="BO45" s="68"/>
      <c r="BP45" s="68"/>
      <c r="BQ45" s="68"/>
      <c r="BR45" s="68"/>
      <c r="BS45" s="68"/>
      <c r="BT45" s="68"/>
      <c r="BU45" s="68"/>
      <c r="BV45" s="68"/>
      <c r="BW45" s="68"/>
      <c r="BX45" s="68"/>
      <c r="BY45" s="68"/>
      <c r="BZ45" s="68"/>
      <c r="CA45" s="68"/>
      <c r="CB45" s="68"/>
      <c r="CC45" s="68"/>
      <c r="CD45" s="68"/>
      <c r="CE45" s="68"/>
      <c r="CF45" s="68"/>
      <c r="CG45" s="68"/>
      <c r="CH45" s="68"/>
      <c r="CI45" s="68"/>
      <c r="CJ45" s="68"/>
      <c r="CK45" s="68"/>
      <c r="CL45" s="68"/>
      <c r="CM45" s="68"/>
      <c r="CN45" s="68"/>
      <c r="CO45" s="68"/>
      <c r="CP45" s="68"/>
      <c r="CQ45" s="68"/>
      <c r="CR45" s="68"/>
      <c r="CS45" s="68"/>
      <c r="CT45" s="68"/>
      <c r="CU45" s="68"/>
      <c r="CV45" s="68"/>
      <c r="CW45" s="68"/>
      <c r="CX45" s="68"/>
      <c r="CY45" s="68"/>
      <c r="CZ45" s="68"/>
      <c r="DA45" s="68"/>
      <c r="DB45" s="68"/>
      <c r="DC45" s="68"/>
      <c r="DD45" s="68"/>
      <c r="DE45" s="68"/>
      <c r="DF45" s="68"/>
      <c r="DG45" s="68"/>
    </row>
    <row r="46" spans="1:111" s="69" customFormat="1" ht="22.5" customHeight="1" x14ac:dyDescent="0.15">
      <c r="A46" s="97"/>
      <c r="B46" s="98"/>
      <c r="C46" s="99"/>
      <c r="D46" s="99"/>
      <c r="E46" s="110"/>
      <c r="F46" s="110"/>
      <c r="G46" s="110"/>
      <c r="H46" s="110"/>
      <c r="I46" s="110"/>
      <c r="J46" s="111" t="s">
        <v>1202</v>
      </c>
      <c r="K46" s="268">
        <f>K19</f>
        <v>0</v>
      </c>
      <c r="L46" s="268"/>
      <c r="M46" s="268"/>
      <c r="N46" s="172"/>
      <c r="O46" s="102" t="s">
        <v>14</v>
      </c>
      <c r="P46" s="68"/>
      <c r="Q46" s="68"/>
      <c r="R46" s="68"/>
      <c r="S46" s="19"/>
      <c r="T46" s="20"/>
      <c r="U46" s="19"/>
      <c r="V46" s="19"/>
      <c r="W46" s="19"/>
      <c r="X46" s="19"/>
      <c r="Y46" s="19"/>
      <c r="Z46" s="19"/>
      <c r="AA46" s="19"/>
      <c r="AB46" s="19"/>
      <c r="AC46" s="33"/>
      <c r="AD46" s="34"/>
      <c r="AE46" s="64"/>
      <c r="AF46" s="19"/>
      <c r="AG46" s="19"/>
      <c r="AJ46" s="71"/>
      <c r="AK46" s="71"/>
      <c r="AL46" s="71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68"/>
      <c r="BN46" s="68"/>
      <c r="BO46" s="68"/>
      <c r="BP46" s="68"/>
      <c r="BQ46" s="68"/>
      <c r="BR46" s="68"/>
      <c r="BS46" s="68"/>
      <c r="BT46" s="68"/>
      <c r="BU46" s="68"/>
      <c r="BV46" s="68"/>
      <c r="BW46" s="68"/>
      <c r="BX46" s="68"/>
      <c r="BY46" s="68"/>
      <c r="BZ46" s="68"/>
      <c r="CA46" s="68"/>
      <c r="CB46" s="68"/>
      <c r="CC46" s="68"/>
      <c r="CD46" s="68"/>
      <c r="CE46" s="68"/>
      <c r="CF46" s="68"/>
      <c r="CG46" s="68"/>
      <c r="CH46" s="68"/>
      <c r="CI46" s="68"/>
      <c r="CJ46" s="68"/>
      <c r="CK46" s="68"/>
      <c r="CL46" s="68"/>
      <c r="CM46" s="68"/>
      <c r="CN46" s="68"/>
      <c r="CO46" s="68"/>
      <c r="CP46" s="68"/>
      <c r="CQ46" s="68"/>
      <c r="CR46" s="68"/>
      <c r="CS46" s="68"/>
      <c r="CT46" s="68"/>
      <c r="CU46" s="68"/>
      <c r="CV46" s="68"/>
      <c r="CW46" s="68"/>
      <c r="CX46" s="68"/>
      <c r="CY46" s="68"/>
      <c r="CZ46" s="68"/>
      <c r="DA46" s="68"/>
      <c r="DB46" s="68"/>
      <c r="DC46" s="68"/>
      <c r="DD46" s="68"/>
      <c r="DE46" s="68"/>
      <c r="DF46" s="68"/>
      <c r="DG46" s="68"/>
    </row>
    <row r="47" spans="1:111" s="69" customFormat="1" ht="7.5" customHeight="1" x14ac:dyDescent="0.15">
      <c r="A47" s="112"/>
      <c r="B47" s="113"/>
      <c r="C47" s="114"/>
      <c r="D47" s="114"/>
      <c r="E47" s="115"/>
      <c r="F47" s="115"/>
      <c r="G47" s="115"/>
      <c r="H47" s="115"/>
      <c r="I47" s="115"/>
      <c r="J47" s="113"/>
      <c r="K47" s="113"/>
      <c r="L47" s="113"/>
      <c r="M47" s="113"/>
      <c r="N47" s="113"/>
      <c r="O47" s="116"/>
      <c r="P47" s="68"/>
      <c r="Q47" s="68"/>
      <c r="R47" s="68"/>
      <c r="S47" s="19"/>
      <c r="T47" s="20"/>
      <c r="U47" s="19"/>
      <c r="V47" s="19"/>
      <c r="W47" s="19"/>
      <c r="X47" s="19"/>
      <c r="Y47" s="19"/>
      <c r="Z47" s="19"/>
      <c r="AA47" s="19"/>
      <c r="AB47" s="19"/>
      <c r="AC47" s="33"/>
      <c r="AD47" s="34"/>
      <c r="AE47" s="64"/>
      <c r="AF47" s="19"/>
      <c r="AG47" s="19"/>
      <c r="AJ47" s="71"/>
      <c r="AK47" s="71"/>
      <c r="AL47" s="71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  <c r="BJ47" s="68"/>
      <c r="BK47" s="68"/>
      <c r="BL47" s="68"/>
      <c r="BM47" s="68"/>
      <c r="BN47" s="68"/>
      <c r="BO47" s="68"/>
      <c r="BP47" s="68"/>
      <c r="BQ47" s="68"/>
      <c r="BR47" s="68"/>
      <c r="BS47" s="68"/>
      <c r="BT47" s="68"/>
      <c r="BU47" s="68"/>
      <c r="BV47" s="68"/>
      <c r="BW47" s="68"/>
      <c r="BX47" s="68"/>
      <c r="BY47" s="68"/>
      <c r="BZ47" s="68"/>
      <c r="CA47" s="68"/>
      <c r="CB47" s="68"/>
      <c r="CC47" s="68"/>
      <c r="CD47" s="68"/>
      <c r="CE47" s="68"/>
      <c r="CF47" s="68"/>
      <c r="CG47" s="68"/>
      <c r="CH47" s="68"/>
      <c r="CI47" s="68"/>
      <c r="CJ47" s="68"/>
      <c r="CK47" s="68"/>
      <c r="CL47" s="68"/>
      <c r="CM47" s="68"/>
      <c r="CN47" s="68"/>
      <c r="CO47" s="68"/>
      <c r="CP47" s="68"/>
      <c r="CQ47" s="68"/>
      <c r="CR47" s="68"/>
      <c r="CS47" s="68"/>
      <c r="CT47" s="68"/>
      <c r="CU47" s="68"/>
      <c r="CV47" s="68"/>
      <c r="CW47" s="68"/>
      <c r="CX47" s="68"/>
      <c r="CY47" s="68"/>
      <c r="CZ47" s="68"/>
      <c r="DA47" s="68"/>
      <c r="DB47" s="68"/>
      <c r="DC47" s="68"/>
      <c r="DD47" s="68"/>
      <c r="DE47" s="68"/>
      <c r="DF47" s="68"/>
      <c r="DG47" s="68"/>
    </row>
    <row r="48" spans="1:111" s="69" customFormat="1" ht="22.5" customHeight="1" x14ac:dyDescent="0.15">
      <c r="A48" s="269" t="s">
        <v>1087</v>
      </c>
      <c r="B48" s="270"/>
      <c r="C48" s="270"/>
      <c r="D48" s="270"/>
      <c r="E48" s="270"/>
      <c r="F48" s="270"/>
      <c r="G48" s="270"/>
      <c r="H48" s="270"/>
      <c r="I48" s="270"/>
      <c r="J48" s="270"/>
      <c r="K48" s="270"/>
      <c r="L48" s="270"/>
      <c r="M48" s="270"/>
      <c r="N48" s="270"/>
      <c r="O48" s="271"/>
      <c r="P48" s="68"/>
      <c r="Q48" s="68"/>
      <c r="R48" s="68"/>
      <c r="S48" s="19"/>
      <c r="T48" s="20"/>
      <c r="U48" s="19"/>
      <c r="V48" s="19"/>
      <c r="W48" s="19"/>
      <c r="X48" s="19"/>
      <c r="Y48" s="19"/>
      <c r="Z48" s="19"/>
      <c r="AA48" s="19"/>
      <c r="AB48" s="19"/>
      <c r="AC48" s="33"/>
      <c r="AD48" s="34"/>
      <c r="AE48" s="64"/>
      <c r="AF48" s="19"/>
      <c r="AG48" s="19"/>
      <c r="AJ48" s="71"/>
      <c r="AK48" s="71"/>
      <c r="AL48" s="71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  <c r="BL48" s="68"/>
      <c r="BM48" s="68"/>
      <c r="BN48" s="68"/>
      <c r="BO48" s="68"/>
      <c r="BP48" s="68"/>
      <c r="BQ48" s="68"/>
      <c r="BR48" s="68"/>
      <c r="BS48" s="68"/>
      <c r="BT48" s="68"/>
      <c r="BU48" s="68"/>
      <c r="BV48" s="68"/>
      <c r="BW48" s="68"/>
      <c r="BX48" s="68"/>
      <c r="BY48" s="68"/>
      <c r="BZ48" s="68"/>
      <c r="CA48" s="68"/>
      <c r="CB48" s="68"/>
      <c r="CC48" s="68"/>
      <c r="CD48" s="68"/>
      <c r="CE48" s="68"/>
      <c r="CF48" s="68"/>
      <c r="CG48" s="68"/>
      <c r="CH48" s="68"/>
      <c r="CI48" s="68"/>
      <c r="CJ48" s="68"/>
      <c r="CK48" s="68"/>
      <c r="CL48" s="68"/>
      <c r="CM48" s="68"/>
      <c r="CN48" s="68"/>
      <c r="CO48" s="68"/>
      <c r="CP48" s="68"/>
      <c r="CQ48" s="68"/>
      <c r="CR48" s="68"/>
      <c r="CS48" s="68"/>
      <c r="CT48" s="68"/>
      <c r="CU48" s="68"/>
      <c r="CV48" s="68"/>
      <c r="CW48" s="68"/>
      <c r="CX48" s="68"/>
      <c r="CY48" s="68"/>
      <c r="CZ48" s="68"/>
      <c r="DA48" s="68"/>
      <c r="DB48" s="68"/>
      <c r="DC48" s="68"/>
      <c r="DD48" s="68"/>
      <c r="DE48" s="68"/>
      <c r="DF48" s="68"/>
      <c r="DG48" s="68"/>
    </row>
    <row r="49" spans="1:111" s="69" customFormat="1" ht="7.5" customHeight="1" x14ac:dyDescent="0.15">
      <c r="A49" s="117"/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18"/>
      <c r="P49" s="68"/>
      <c r="Q49" s="68"/>
      <c r="R49" s="68"/>
      <c r="S49" s="19"/>
      <c r="T49" s="20"/>
      <c r="U49" s="19"/>
      <c r="V49" s="19"/>
      <c r="W49" s="19"/>
      <c r="X49" s="19"/>
      <c r="Y49" s="19"/>
      <c r="Z49" s="19"/>
      <c r="AA49" s="19"/>
      <c r="AB49" s="19"/>
      <c r="AC49" s="33"/>
      <c r="AD49" s="34"/>
      <c r="AE49" s="64"/>
      <c r="AF49" s="19"/>
      <c r="AG49" s="19"/>
      <c r="AJ49" s="71"/>
      <c r="AK49" s="71"/>
      <c r="AL49" s="71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  <c r="BJ49" s="68"/>
      <c r="BK49" s="68"/>
      <c r="BL49" s="68"/>
      <c r="BM49" s="68"/>
      <c r="BN49" s="68"/>
      <c r="BO49" s="68"/>
      <c r="BP49" s="68"/>
      <c r="BQ49" s="68"/>
      <c r="BR49" s="68"/>
      <c r="BS49" s="68"/>
      <c r="BT49" s="68"/>
      <c r="BU49" s="68"/>
      <c r="BV49" s="68"/>
      <c r="BW49" s="68"/>
      <c r="BX49" s="68"/>
      <c r="BY49" s="68"/>
      <c r="BZ49" s="68"/>
      <c r="CA49" s="68"/>
      <c r="CB49" s="68"/>
      <c r="CC49" s="68"/>
      <c r="CD49" s="68"/>
      <c r="CE49" s="68"/>
      <c r="CF49" s="68"/>
      <c r="CG49" s="68"/>
      <c r="CH49" s="68"/>
      <c r="CI49" s="68"/>
      <c r="CJ49" s="68"/>
      <c r="CK49" s="68"/>
      <c r="CL49" s="68"/>
      <c r="CM49" s="68"/>
      <c r="CN49" s="68"/>
      <c r="CO49" s="68"/>
      <c r="CP49" s="68"/>
      <c r="CQ49" s="68"/>
      <c r="CR49" s="68"/>
      <c r="CS49" s="68"/>
      <c r="CT49" s="68"/>
      <c r="CU49" s="68"/>
      <c r="CV49" s="68"/>
      <c r="CW49" s="68"/>
      <c r="CX49" s="68"/>
      <c r="CY49" s="68"/>
      <c r="CZ49" s="68"/>
      <c r="DA49" s="68"/>
      <c r="DB49" s="68"/>
      <c r="DC49" s="68"/>
      <c r="DD49" s="68"/>
      <c r="DE49" s="68"/>
      <c r="DF49" s="68"/>
      <c r="DG49" s="68"/>
    </row>
    <row r="50" spans="1:111" s="69" customFormat="1" x14ac:dyDescent="0.15">
      <c r="A50" s="119"/>
      <c r="B50" s="120"/>
      <c r="C50" s="121" t="s">
        <v>15</v>
      </c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2"/>
      <c r="P50" s="68"/>
      <c r="Q50" s="68"/>
      <c r="R50" s="68"/>
      <c r="S50" s="19"/>
      <c r="T50" s="20"/>
      <c r="U50" s="19"/>
      <c r="V50" s="19"/>
      <c r="W50" s="19"/>
      <c r="X50" s="19"/>
      <c r="Y50" s="19"/>
      <c r="Z50" s="19"/>
      <c r="AA50" s="19"/>
      <c r="AB50" s="19"/>
      <c r="AC50" s="33"/>
      <c r="AD50" s="34"/>
      <c r="AE50" s="64"/>
      <c r="AF50" s="19"/>
      <c r="AG50" s="19"/>
      <c r="AJ50" s="71"/>
      <c r="AK50" s="71"/>
      <c r="AL50" s="71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  <c r="BL50" s="68"/>
      <c r="BM50" s="68"/>
      <c r="BN50" s="68"/>
      <c r="BO50" s="68"/>
      <c r="BP50" s="68"/>
      <c r="BQ50" s="68"/>
      <c r="BR50" s="68"/>
      <c r="BS50" s="68"/>
      <c r="BT50" s="68"/>
      <c r="BU50" s="68"/>
      <c r="BV50" s="68"/>
      <c r="BW50" s="68"/>
      <c r="BX50" s="68"/>
      <c r="BY50" s="68"/>
      <c r="BZ50" s="68"/>
      <c r="CA50" s="68"/>
      <c r="CB50" s="68"/>
      <c r="CC50" s="68"/>
      <c r="CD50" s="68"/>
      <c r="CE50" s="68"/>
      <c r="CF50" s="68"/>
      <c r="CG50" s="68"/>
      <c r="CH50" s="68"/>
      <c r="CI50" s="68"/>
      <c r="CJ50" s="68"/>
      <c r="CK50" s="68"/>
      <c r="CL50" s="68"/>
      <c r="CM50" s="68"/>
      <c r="CN50" s="68"/>
      <c r="CO50" s="68"/>
      <c r="CP50" s="68"/>
      <c r="CQ50" s="68"/>
      <c r="CR50" s="68"/>
      <c r="CS50" s="68"/>
      <c r="CT50" s="68"/>
      <c r="CU50" s="68"/>
      <c r="CV50" s="68"/>
      <c r="CW50" s="68"/>
      <c r="CX50" s="68"/>
      <c r="CY50" s="68"/>
      <c r="CZ50" s="68"/>
      <c r="DA50" s="68"/>
      <c r="DB50" s="68"/>
      <c r="DC50" s="68"/>
      <c r="DD50" s="68"/>
      <c r="DE50" s="68"/>
      <c r="DF50" s="68"/>
      <c r="DG50" s="68"/>
    </row>
    <row r="51" spans="1:111" s="69" customFormat="1" x14ac:dyDescent="0.15">
      <c r="A51" s="117"/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18"/>
      <c r="P51" s="68"/>
      <c r="Q51" s="68"/>
      <c r="R51" s="68"/>
      <c r="S51" s="19"/>
      <c r="T51" s="20"/>
      <c r="U51" s="19"/>
      <c r="V51" s="19"/>
      <c r="W51" s="19"/>
      <c r="X51" s="19"/>
      <c r="Y51" s="19"/>
      <c r="Z51" s="19"/>
      <c r="AA51" s="19"/>
      <c r="AB51" s="19"/>
      <c r="AC51" s="33"/>
      <c r="AD51" s="34"/>
      <c r="AE51" s="64"/>
      <c r="AF51" s="19"/>
      <c r="AG51" s="19"/>
      <c r="AJ51" s="71"/>
      <c r="AK51" s="71"/>
      <c r="AL51" s="71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8"/>
      <c r="BR51" s="68"/>
      <c r="BS51" s="68"/>
      <c r="BT51" s="68"/>
      <c r="BU51" s="68"/>
      <c r="BV51" s="68"/>
      <c r="BW51" s="68"/>
      <c r="BX51" s="68"/>
      <c r="BY51" s="68"/>
      <c r="BZ51" s="68"/>
      <c r="CA51" s="68"/>
      <c r="CB51" s="68"/>
      <c r="CC51" s="68"/>
      <c r="CD51" s="68"/>
      <c r="CE51" s="68"/>
      <c r="CF51" s="68"/>
      <c r="CG51" s="68"/>
      <c r="CH51" s="68"/>
      <c r="CI51" s="68"/>
      <c r="CJ51" s="68"/>
      <c r="CK51" s="68"/>
      <c r="CL51" s="68"/>
      <c r="CM51" s="68"/>
      <c r="CN51" s="68"/>
      <c r="CO51" s="68"/>
      <c r="CP51" s="68"/>
      <c r="CQ51" s="68"/>
      <c r="CR51" s="68"/>
      <c r="CS51" s="68"/>
      <c r="CT51" s="68"/>
      <c r="CU51" s="68"/>
      <c r="CV51" s="68"/>
      <c r="CW51" s="68"/>
      <c r="CX51" s="68"/>
      <c r="CY51" s="68"/>
      <c r="CZ51" s="68"/>
      <c r="DA51" s="68"/>
      <c r="DB51" s="68"/>
      <c r="DC51" s="68"/>
      <c r="DD51" s="68"/>
      <c r="DE51" s="68"/>
      <c r="DF51" s="68"/>
      <c r="DG51" s="68"/>
    </row>
    <row r="52" spans="1:111" s="69" customFormat="1" x14ac:dyDescent="0.15">
      <c r="A52" s="117"/>
      <c r="B52" s="103"/>
      <c r="C52" s="295" t="str">
        <f>$C$25</f>
        <v>２０２１年　　月　　日</v>
      </c>
      <c r="D52" s="295"/>
      <c r="E52" s="295"/>
      <c r="F52" s="103"/>
      <c r="G52" s="103"/>
      <c r="H52" s="103"/>
      <c r="I52" s="103"/>
      <c r="J52" s="103"/>
      <c r="K52" s="124"/>
      <c r="L52" s="123"/>
      <c r="M52" s="103"/>
      <c r="N52" s="103"/>
      <c r="O52" s="118"/>
      <c r="P52" s="68"/>
      <c r="Q52" s="68"/>
      <c r="R52" s="68"/>
      <c r="S52" s="19"/>
      <c r="T52" s="20"/>
      <c r="U52" s="19"/>
      <c r="V52" s="19"/>
      <c r="W52" s="19"/>
      <c r="X52" s="19"/>
      <c r="Y52" s="19"/>
      <c r="Z52" s="19"/>
      <c r="AA52" s="19"/>
      <c r="AB52" s="19"/>
      <c r="AC52" s="33"/>
      <c r="AD52" s="34"/>
      <c r="AE52" s="64"/>
      <c r="AF52" s="19"/>
      <c r="AG52" s="19"/>
      <c r="AJ52" s="71"/>
      <c r="AK52" s="71"/>
      <c r="AL52" s="71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8"/>
      <c r="BR52" s="68"/>
      <c r="BS52" s="68"/>
      <c r="BT52" s="68"/>
      <c r="BU52" s="68"/>
      <c r="BV52" s="68"/>
      <c r="BW52" s="68"/>
      <c r="BX52" s="68"/>
      <c r="BY52" s="68"/>
      <c r="BZ52" s="68"/>
      <c r="CA52" s="68"/>
      <c r="CB52" s="68"/>
      <c r="CC52" s="68"/>
      <c r="CD52" s="68"/>
      <c r="CE52" s="68"/>
      <c r="CF52" s="68"/>
      <c r="CG52" s="68"/>
      <c r="CH52" s="68"/>
      <c r="CI52" s="68"/>
      <c r="CJ52" s="68"/>
      <c r="CK52" s="68"/>
      <c r="CL52" s="68"/>
      <c r="CM52" s="68"/>
      <c r="CN52" s="68"/>
      <c r="CO52" s="68"/>
      <c r="CP52" s="68"/>
      <c r="CQ52" s="68"/>
      <c r="CR52" s="68"/>
      <c r="CS52" s="68"/>
      <c r="CT52" s="68"/>
      <c r="CU52" s="68"/>
      <c r="CV52" s="68"/>
      <c r="CW52" s="68"/>
      <c r="CX52" s="68"/>
      <c r="CY52" s="68"/>
      <c r="CZ52" s="68"/>
      <c r="DA52" s="68"/>
      <c r="DB52" s="68"/>
      <c r="DC52" s="68"/>
      <c r="DD52" s="68"/>
      <c r="DE52" s="68"/>
      <c r="DF52" s="68"/>
      <c r="DG52" s="68"/>
    </row>
    <row r="53" spans="1:111" s="69" customFormat="1" ht="22.5" customHeight="1" x14ac:dyDescent="0.15">
      <c r="A53" s="117"/>
      <c r="B53" s="103"/>
      <c r="C53" s="125"/>
      <c r="D53" s="125"/>
      <c r="E53" s="126"/>
      <c r="F53" s="103"/>
      <c r="G53" s="278">
        <f>$G$26</f>
        <v>0</v>
      </c>
      <c r="H53" s="278"/>
      <c r="I53" s="278"/>
      <c r="J53" s="278"/>
      <c r="K53" s="278"/>
      <c r="L53" s="133" t="str">
        <f>$L$26</f>
        <v>高等学校</v>
      </c>
      <c r="M53" s="103"/>
      <c r="N53" s="103"/>
      <c r="O53" s="118"/>
      <c r="P53" s="68"/>
      <c r="Q53" s="68"/>
      <c r="R53" s="68"/>
      <c r="S53" s="19"/>
      <c r="T53" s="20"/>
      <c r="U53" s="19"/>
      <c r="V53" s="19"/>
      <c r="W53" s="19"/>
      <c r="X53" s="19"/>
      <c r="Y53" s="19"/>
      <c r="Z53" s="19"/>
      <c r="AA53" s="19"/>
      <c r="AB53" s="19"/>
      <c r="AC53" s="33"/>
      <c r="AD53" s="34"/>
      <c r="AE53" s="64"/>
      <c r="AF53" s="19"/>
      <c r="AG53" s="19"/>
      <c r="AJ53" s="71"/>
      <c r="AK53" s="71"/>
      <c r="AL53" s="71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68"/>
      <c r="BS53" s="68"/>
      <c r="BT53" s="68"/>
      <c r="BU53" s="68"/>
      <c r="BV53" s="68"/>
      <c r="BW53" s="68"/>
      <c r="BX53" s="68"/>
      <c r="BY53" s="68"/>
      <c r="BZ53" s="68"/>
      <c r="CA53" s="68"/>
      <c r="CB53" s="68"/>
      <c r="CC53" s="68"/>
      <c r="CD53" s="68"/>
      <c r="CE53" s="68"/>
      <c r="CF53" s="68"/>
      <c r="CG53" s="68"/>
      <c r="CH53" s="68"/>
      <c r="CI53" s="68"/>
      <c r="CJ53" s="68"/>
      <c r="CK53" s="68"/>
      <c r="CL53" s="68"/>
      <c r="CM53" s="68"/>
      <c r="CN53" s="68"/>
      <c r="CO53" s="68"/>
      <c r="CP53" s="68"/>
      <c r="CQ53" s="68"/>
      <c r="CR53" s="68"/>
      <c r="CS53" s="68"/>
      <c r="CT53" s="68"/>
      <c r="CU53" s="68"/>
      <c r="CV53" s="68"/>
      <c r="CW53" s="68"/>
      <c r="CX53" s="68"/>
      <c r="CY53" s="68"/>
      <c r="CZ53" s="68"/>
      <c r="DA53" s="68"/>
      <c r="DB53" s="68"/>
      <c r="DC53" s="68"/>
      <c r="DD53" s="68"/>
      <c r="DE53" s="68"/>
      <c r="DF53" s="68"/>
      <c r="DG53" s="68"/>
    </row>
    <row r="54" spans="1:111" s="69" customFormat="1" ht="22.5" customHeight="1" x14ac:dyDescent="0.15">
      <c r="A54" s="127"/>
      <c r="B54" s="128"/>
      <c r="C54" s="129"/>
      <c r="D54" s="129"/>
      <c r="E54" s="130"/>
      <c r="F54" s="130"/>
      <c r="G54" s="134"/>
      <c r="H54" s="129"/>
      <c r="I54" s="129"/>
      <c r="J54" s="129" t="s">
        <v>1096</v>
      </c>
      <c r="K54" s="280">
        <f>$K$27</f>
        <v>0</v>
      </c>
      <c r="L54" s="280"/>
      <c r="M54" s="131" t="s">
        <v>1095</v>
      </c>
      <c r="N54" s="131"/>
      <c r="O54" s="132"/>
      <c r="P54" s="68"/>
      <c r="Q54" s="68"/>
      <c r="R54" s="68"/>
      <c r="S54" s="19"/>
      <c r="T54" s="20"/>
      <c r="U54" s="19"/>
      <c r="V54" s="19"/>
      <c r="W54" s="19"/>
      <c r="X54" s="19"/>
      <c r="Y54" s="19"/>
      <c r="Z54" s="19"/>
      <c r="AA54" s="19"/>
      <c r="AB54" s="19"/>
      <c r="AC54" s="33"/>
      <c r="AD54" s="34"/>
      <c r="AE54" s="64"/>
      <c r="AF54" s="19"/>
      <c r="AG54" s="19"/>
      <c r="AJ54" s="71"/>
      <c r="AK54" s="71"/>
      <c r="AL54" s="71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8"/>
      <c r="BR54" s="68"/>
      <c r="BS54" s="68"/>
      <c r="BT54" s="68"/>
      <c r="BU54" s="68"/>
      <c r="BV54" s="68"/>
      <c r="BW54" s="68"/>
      <c r="BX54" s="68"/>
      <c r="BY54" s="68"/>
      <c r="BZ54" s="68"/>
      <c r="CA54" s="68"/>
      <c r="CB54" s="68"/>
      <c r="CC54" s="68"/>
      <c r="CD54" s="68"/>
      <c r="CE54" s="68"/>
      <c r="CF54" s="68"/>
      <c r="CG54" s="68"/>
      <c r="CH54" s="68"/>
      <c r="CI54" s="68"/>
      <c r="CJ54" s="68"/>
      <c r="CK54" s="68"/>
      <c r="CL54" s="68"/>
      <c r="CM54" s="68"/>
      <c r="CN54" s="68"/>
      <c r="CO54" s="68"/>
      <c r="CP54" s="68"/>
      <c r="CQ54" s="68"/>
      <c r="CR54" s="68"/>
      <c r="CS54" s="68"/>
      <c r="CT54" s="68"/>
      <c r="CU54" s="68"/>
      <c r="CV54" s="68"/>
      <c r="CW54" s="68"/>
      <c r="CX54" s="68"/>
      <c r="CY54" s="68"/>
      <c r="CZ54" s="68"/>
      <c r="DA54" s="68"/>
      <c r="DB54" s="68"/>
      <c r="DC54" s="68"/>
      <c r="DD54" s="68"/>
      <c r="DE54" s="68"/>
      <c r="DF54" s="68"/>
      <c r="DG54" s="68"/>
    </row>
    <row r="55" spans="1:111" s="69" customFormat="1" ht="32.25" customHeight="1" x14ac:dyDescent="0.15">
      <c r="A55" s="279" t="str">
        <f>$A$1</f>
        <v>第27回 西村山陸上競技選手権大会　参加申込一覧表</v>
      </c>
      <c r="B55" s="279"/>
      <c r="C55" s="279"/>
      <c r="D55" s="279"/>
      <c r="E55" s="279"/>
      <c r="F55" s="279"/>
      <c r="G55" s="279"/>
      <c r="H55" s="279"/>
      <c r="I55" s="279"/>
      <c r="J55" s="279"/>
      <c r="K55" s="279"/>
      <c r="L55" s="279"/>
      <c r="M55" s="279"/>
      <c r="N55" s="279"/>
      <c r="O55" s="279"/>
      <c r="P55" s="68"/>
      <c r="Q55" s="68"/>
      <c r="R55" s="68"/>
      <c r="S55" s="19"/>
      <c r="T55" s="20"/>
      <c r="U55" s="19"/>
      <c r="V55" s="19"/>
      <c r="W55" s="19"/>
      <c r="X55" s="19"/>
      <c r="Y55" s="19"/>
      <c r="Z55" s="19"/>
      <c r="AA55" s="19"/>
      <c r="AB55" s="19"/>
      <c r="AC55" s="33"/>
      <c r="AD55" s="34"/>
      <c r="AE55" s="64"/>
      <c r="AF55" s="19"/>
      <c r="AG55" s="19"/>
      <c r="AJ55" s="71"/>
      <c r="AK55" s="71"/>
      <c r="AL55" s="71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  <c r="BJ55" s="68"/>
      <c r="BK55" s="68"/>
      <c r="BL55" s="68"/>
      <c r="BM55" s="68"/>
      <c r="BN55" s="68"/>
      <c r="BO55" s="68"/>
      <c r="BP55" s="68"/>
      <c r="BQ55" s="68"/>
      <c r="BR55" s="68"/>
      <c r="BS55" s="68"/>
      <c r="BT55" s="68"/>
      <c r="BU55" s="68"/>
      <c r="BV55" s="68"/>
      <c r="BW55" s="68"/>
      <c r="BX55" s="68"/>
      <c r="BY55" s="68"/>
      <c r="BZ55" s="68"/>
      <c r="CA55" s="68"/>
      <c r="CB55" s="68"/>
      <c r="CC55" s="68"/>
      <c r="CD55" s="68"/>
      <c r="CE55" s="68"/>
      <c r="CF55" s="68"/>
      <c r="CG55" s="68"/>
      <c r="CH55" s="68"/>
      <c r="CI55" s="68"/>
      <c r="CJ55" s="68"/>
      <c r="CK55" s="68"/>
      <c r="CL55" s="68"/>
      <c r="CM55" s="68"/>
      <c r="CN55" s="68"/>
      <c r="CO55" s="68"/>
      <c r="CP55" s="68"/>
      <c r="CQ55" s="68"/>
      <c r="CR55" s="68"/>
      <c r="CS55" s="68"/>
      <c r="CT55" s="68"/>
      <c r="CU55" s="68"/>
      <c r="CV55" s="68"/>
      <c r="CW55" s="68"/>
      <c r="CX55" s="68"/>
      <c r="CY55" s="68"/>
      <c r="CZ55" s="68"/>
      <c r="DA55" s="68"/>
      <c r="DB55" s="68"/>
      <c r="DC55" s="68"/>
      <c r="DD55" s="68"/>
      <c r="DE55" s="68"/>
      <c r="DF55" s="68"/>
      <c r="DG55" s="68"/>
    </row>
    <row r="56" spans="1:111" s="69" customFormat="1" ht="7.5" customHeight="1" x14ac:dyDescent="0.15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68"/>
      <c r="Q56" s="68"/>
      <c r="R56" s="68"/>
      <c r="S56" s="19"/>
      <c r="T56" s="20"/>
      <c r="U56" s="19"/>
      <c r="V56" s="19"/>
      <c r="W56" s="19"/>
      <c r="X56" s="19"/>
      <c r="Y56" s="19"/>
      <c r="Z56" s="19"/>
      <c r="AA56" s="19"/>
      <c r="AB56" s="19"/>
      <c r="AC56" s="33"/>
      <c r="AD56" s="34"/>
      <c r="AE56" s="64"/>
      <c r="AF56" s="19"/>
      <c r="AG56" s="19"/>
      <c r="AJ56" s="71"/>
      <c r="AK56" s="71"/>
      <c r="AL56" s="71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  <c r="BG56" s="68"/>
      <c r="BH56" s="68"/>
      <c r="BI56" s="68"/>
      <c r="BJ56" s="68"/>
      <c r="BK56" s="68"/>
      <c r="BL56" s="68"/>
      <c r="BM56" s="68"/>
      <c r="BN56" s="68"/>
      <c r="BO56" s="68"/>
      <c r="BP56" s="68"/>
      <c r="BQ56" s="68"/>
      <c r="BR56" s="68"/>
      <c r="BS56" s="68"/>
      <c r="BT56" s="68"/>
      <c r="BU56" s="68"/>
      <c r="BV56" s="68"/>
      <c r="BW56" s="68"/>
      <c r="BX56" s="68"/>
      <c r="BY56" s="68"/>
      <c r="BZ56" s="68"/>
      <c r="CA56" s="68"/>
      <c r="CB56" s="68"/>
      <c r="CC56" s="68"/>
      <c r="CD56" s="68"/>
      <c r="CE56" s="68"/>
      <c r="CF56" s="68"/>
      <c r="CG56" s="68"/>
      <c r="CH56" s="68"/>
      <c r="CI56" s="68"/>
      <c r="CJ56" s="68"/>
      <c r="CK56" s="68"/>
      <c r="CL56" s="68"/>
      <c r="CM56" s="68"/>
      <c r="CN56" s="68"/>
      <c r="CO56" s="68"/>
      <c r="CP56" s="68"/>
      <c r="CQ56" s="68"/>
      <c r="CR56" s="68"/>
      <c r="CS56" s="68"/>
      <c r="CT56" s="68"/>
      <c r="CU56" s="68"/>
      <c r="CV56" s="68"/>
      <c r="CW56" s="68"/>
      <c r="CX56" s="68"/>
      <c r="CY56" s="68"/>
      <c r="CZ56" s="68"/>
      <c r="DA56" s="68"/>
      <c r="DB56" s="68"/>
      <c r="DC56" s="68"/>
      <c r="DD56" s="68"/>
      <c r="DE56" s="68"/>
      <c r="DF56" s="68"/>
      <c r="DG56" s="68"/>
    </row>
    <row r="57" spans="1:111" s="71" customFormat="1" ht="22.5" customHeight="1" x14ac:dyDescent="0.15">
      <c r="A57" s="221" t="s">
        <v>0</v>
      </c>
      <c r="B57" s="222"/>
      <c r="C57" s="293">
        <f>$C$3</f>
        <v>0</v>
      </c>
      <c r="D57" s="294"/>
      <c r="E57" s="294"/>
      <c r="F57" s="294"/>
      <c r="G57" s="294"/>
      <c r="H57" s="294"/>
      <c r="I57" s="294"/>
      <c r="J57" s="294"/>
      <c r="K57" s="149" t="s">
        <v>1093</v>
      </c>
      <c r="L57" s="285">
        <f>$L$3</f>
        <v>0</v>
      </c>
      <c r="M57" s="285"/>
      <c r="N57" s="285"/>
      <c r="O57" s="286"/>
      <c r="P57" s="68"/>
      <c r="Q57" s="68"/>
      <c r="R57" s="68"/>
      <c r="S57" s="19"/>
      <c r="T57" s="20"/>
      <c r="U57" s="19"/>
      <c r="V57" s="19"/>
      <c r="W57" s="19"/>
      <c r="X57" s="19"/>
      <c r="Y57" s="19"/>
      <c r="AE57" s="87"/>
      <c r="AF57" s="19"/>
      <c r="AG57" s="19"/>
      <c r="AH57" s="69"/>
      <c r="AI57" s="69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8"/>
      <c r="BK57" s="68"/>
      <c r="BL57" s="68"/>
      <c r="BM57" s="68"/>
      <c r="BN57" s="68"/>
      <c r="BO57" s="68"/>
      <c r="BP57" s="68"/>
      <c r="BQ57" s="68"/>
      <c r="BR57" s="68"/>
      <c r="BS57" s="68"/>
      <c r="BT57" s="68"/>
      <c r="BU57" s="68"/>
      <c r="BV57" s="68"/>
      <c r="BW57" s="68"/>
      <c r="BX57" s="68"/>
      <c r="BY57" s="68"/>
      <c r="BZ57" s="68"/>
      <c r="CA57" s="68"/>
      <c r="CB57" s="68"/>
      <c r="CC57" s="68"/>
      <c r="CD57" s="68"/>
      <c r="CE57" s="68"/>
      <c r="CF57" s="68"/>
      <c r="CG57" s="68"/>
      <c r="CH57" s="68"/>
      <c r="CI57" s="68"/>
      <c r="CJ57" s="68"/>
      <c r="CK57" s="68"/>
      <c r="CL57" s="68"/>
      <c r="CM57" s="68"/>
      <c r="CN57" s="68"/>
      <c r="CO57" s="68"/>
      <c r="CP57" s="68"/>
      <c r="CQ57" s="68"/>
      <c r="CR57" s="68"/>
      <c r="CS57" s="68"/>
      <c r="CT57" s="68"/>
      <c r="CU57" s="68"/>
      <c r="CV57" s="68"/>
      <c r="CW57" s="68"/>
      <c r="CX57" s="68"/>
      <c r="CY57" s="68"/>
      <c r="CZ57" s="68"/>
      <c r="DA57" s="68"/>
      <c r="DB57" s="68"/>
      <c r="DC57" s="68"/>
      <c r="DD57" s="68"/>
      <c r="DE57" s="68"/>
      <c r="DF57" s="68"/>
      <c r="DG57" s="68"/>
    </row>
    <row r="58" spans="1:111" s="71" customFormat="1" ht="22.5" customHeight="1" x14ac:dyDescent="0.15">
      <c r="A58" s="188" t="s">
        <v>13</v>
      </c>
      <c r="B58" s="219"/>
      <c r="C58" s="276">
        <f>$C$4</f>
        <v>0</v>
      </c>
      <c r="D58" s="277"/>
      <c r="E58" s="277"/>
      <c r="F58" s="277"/>
      <c r="G58" s="277"/>
      <c r="H58" s="277"/>
      <c r="I58" s="277"/>
      <c r="J58" s="277"/>
      <c r="K58" s="150" t="s">
        <v>1094</v>
      </c>
      <c r="L58" s="277">
        <f>$L$4</f>
        <v>0</v>
      </c>
      <c r="M58" s="277"/>
      <c r="N58" s="277"/>
      <c r="O58" s="281"/>
      <c r="P58" s="68"/>
      <c r="Q58" s="68"/>
      <c r="R58" s="68"/>
      <c r="S58" s="19"/>
      <c r="T58" s="20"/>
      <c r="U58" s="19"/>
      <c r="V58" s="19"/>
      <c r="W58" s="19"/>
      <c r="X58" s="19"/>
      <c r="Y58" s="19"/>
      <c r="AE58" s="87"/>
      <c r="AF58" s="19"/>
      <c r="AG58" s="19"/>
      <c r="AH58" s="69"/>
      <c r="AI58" s="69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  <c r="AZ58" s="68"/>
      <c r="BA58" s="68"/>
      <c r="BB58" s="68"/>
      <c r="BC58" s="68"/>
      <c r="BD58" s="68"/>
      <c r="BE58" s="68"/>
      <c r="BF58" s="68"/>
      <c r="BG58" s="68"/>
      <c r="BH58" s="68"/>
      <c r="BI58" s="68"/>
      <c r="BJ58" s="68"/>
      <c r="BK58" s="68"/>
      <c r="BL58" s="68"/>
      <c r="BM58" s="68"/>
      <c r="BN58" s="68"/>
      <c r="BO58" s="68"/>
      <c r="BP58" s="68"/>
      <c r="BQ58" s="68"/>
      <c r="BR58" s="68"/>
      <c r="BS58" s="68"/>
      <c r="BT58" s="68"/>
      <c r="BU58" s="68"/>
      <c r="BV58" s="68"/>
      <c r="BW58" s="68"/>
      <c r="BX58" s="68"/>
      <c r="BY58" s="68"/>
      <c r="BZ58" s="68"/>
      <c r="CA58" s="68"/>
      <c r="CB58" s="68"/>
      <c r="CC58" s="68"/>
      <c r="CD58" s="68"/>
      <c r="CE58" s="68"/>
      <c r="CF58" s="68"/>
      <c r="CG58" s="68"/>
      <c r="CH58" s="68"/>
      <c r="CI58" s="68"/>
      <c r="CJ58" s="68"/>
      <c r="CK58" s="68"/>
      <c r="CL58" s="68"/>
      <c r="CM58" s="68"/>
      <c r="CN58" s="68"/>
      <c r="CO58" s="68"/>
      <c r="CP58" s="68"/>
      <c r="CQ58" s="68"/>
      <c r="CR58" s="68"/>
      <c r="CS58" s="68"/>
      <c r="CT58" s="68"/>
      <c r="CU58" s="68"/>
      <c r="CV58" s="68"/>
      <c r="CW58" s="68"/>
      <c r="CX58" s="68"/>
      <c r="CY58" s="68"/>
      <c r="CZ58" s="68"/>
      <c r="DA58" s="68"/>
      <c r="DB58" s="68"/>
      <c r="DC58" s="68"/>
      <c r="DD58" s="68"/>
      <c r="DE58" s="68"/>
      <c r="DF58" s="68"/>
      <c r="DG58" s="68"/>
    </row>
    <row r="59" spans="1:111" s="71" customFormat="1" ht="17.25" customHeight="1" x14ac:dyDescent="0.15">
      <c r="A59" s="201"/>
      <c r="B59" s="197" t="s">
        <v>1088</v>
      </c>
      <c r="C59" s="198"/>
      <c r="D59" s="203" t="s">
        <v>1089</v>
      </c>
      <c r="E59" s="197" t="s">
        <v>9</v>
      </c>
      <c r="F59" s="254"/>
      <c r="G59" s="254"/>
      <c r="H59" s="254"/>
      <c r="I59" s="198"/>
      <c r="J59" s="197" t="s">
        <v>1090</v>
      </c>
      <c r="K59" s="254"/>
      <c r="L59" s="254"/>
      <c r="M59" s="254"/>
      <c r="N59" s="198"/>
      <c r="O59" s="190" t="s">
        <v>6</v>
      </c>
      <c r="P59" s="68"/>
      <c r="Q59" s="68"/>
      <c r="R59" s="68"/>
      <c r="S59" s="19"/>
      <c r="T59" s="20"/>
      <c r="U59" s="19"/>
      <c r="V59" s="19"/>
      <c r="W59" s="19"/>
      <c r="X59" s="19"/>
      <c r="Y59" s="19"/>
      <c r="Z59" s="19"/>
      <c r="AA59" s="19"/>
      <c r="AB59" s="19"/>
      <c r="AC59" s="34"/>
      <c r="AD59" s="34"/>
      <c r="AE59" s="64"/>
      <c r="AF59" s="19"/>
      <c r="AG59" s="19"/>
      <c r="AH59" s="69"/>
      <c r="AI59" s="69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  <c r="BJ59" s="68"/>
      <c r="BK59" s="68"/>
      <c r="BL59" s="68"/>
      <c r="BM59" s="68"/>
      <c r="BN59" s="68"/>
      <c r="BO59" s="68"/>
      <c r="BP59" s="68"/>
      <c r="BQ59" s="68"/>
      <c r="BR59" s="68"/>
      <c r="BS59" s="68"/>
      <c r="BT59" s="68"/>
      <c r="BU59" s="68"/>
      <c r="BV59" s="68"/>
      <c r="BW59" s="68"/>
      <c r="BX59" s="68"/>
      <c r="BY59" s="68"/>
      <c r="BZ59" s="68"/>
      <c r="CA59" s="68"/>
      <c r="CB59" s="68"/>
      <c r="CC59" s="68"/>
      <c r="CD59" s="68"/>
      <c r="CE59" s="68"/>
      <c r="CF59" s="68"/>
      <c r="CG59" s="68"/>
      <c r="CH59" s="68"/>
      <c r="CI59" s="68"/>
      <c r="CJ59" s="68"/>
      <c r="CK59" s="68"/>
      <c r="CL59" s="68"/>
      <c r="CM59" s="68"/>
      <c r="CN59" s="68"/>
      <c r="CO59" s="68"/>
      <c r="CP59" s="68"/>
      <c r="CQ59" s="68"/>
      <c r="CR59" s="68"/>
      <c r="CS59" s="68"/>
      <c r="CT59" s="68"/>
      <c r="CU59" s="68"/>
      <c r="CV59" s="68"/>
      <c r="CW59" s="68"/>
      <c r="CX59" s="68"/>
      <c r="CY59" s="68"/>
      <c r="CZ59" s="68"/>
      <c r="DA59" s="68"/>
      <c r="DB59" s="68"/>
      <c r="DC59" s="68"/>
      <c r="DD59" s="68"/>
      <c r="DE59" s="68"/>
      <c r="DF59" s="68"/>
      <c r="DG59" s="68"/>
    </row>
    <row r="60" spans="1:111" s="71" customFormat="1" ht="17.25" customHeight="1" thickBot="1" x14ac:dyDescent="0.2">
      <c r="A60" s="202"/>
      <c r="B60" s="199"/>
      <c r="C60" s="200"/>
      <c r="D60" s="204"/>
      <c r="E60" s="199"/>
      <c r="F60" s="255"/>
      <c r="G60" s="255"/>
      <c r="H60" s="255"/>
      <c r="I60" s="200"/>
      <c r="J60" s="175" t="s">
        <v>1</v>
      </c>
      <c r="K60" s="175" t="s">
        <v>1091</v>
      </c>
      <c r="L60" s="175" t="s">
        <v>1092</v>
      </c>
      <c r="M60" s="175" t="s">
        <v>3</v>
      </c>
      <c r="N60" s="175" t="s">
        <v>1410</v>
      </c>
      <c r="O60" s="191"/>
      <c r="P60" s="68"/>
      <c r="Q60" s="68"/>
      <c r="R60" s="68"/>
      <c r="S60" s="17" t="s">
        <v>18</v>
      </c>
      <c r="T60" s="18" t="s">
        <v>501</v>
      </c>
      <c r="U60" s="17" t="s">
        <v>866</v>
      </c>
      <c r="V60" s="17" t="s">
        <v>846</v>
      </c>
      <c r="W60" s="17" t="s">
        <v>847</v>
      </c>
      <c r="X60" s="17" t="s">
        <v>19</v>
      </c>
      <c r="Y60" s="17" t="s">
        <v>20</v>
      </c>
      <c r="Z60" s="17" t="s">
        <v>21</v>
      </c>
      <c r="AA60" s="17" t="s">
        <v>22</v>
      </c>
      <c r="AB60" s="17" t="s">
        <v>23</v>
      </c>
      <c r="AC60" s="35" t="s">
        <v>495</v>
      </c>
      <c r="AD60" s="35" t="s">
        <v>24</v>
      </c>
      <c r="AE60" s="63" t="s">
        <v>1119</v>
      </c>
      <c r="AF60" s="17" t="s">
        <v>500</v>
      </c>
      <c r="AG60" s="17" t="s">
        <v>1101</v>
      </c>
      <c r="AH60" s="69" t="s">
        <v>917</v>
      </c>
      <c r="AI60" s="69"/>
      <c r="AJ60" s="71" t="s">
        <v>1103</v>
      </c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8"/>
      <c r="BR60" s="68"/>
      <c r="BS60" s="68"/>
      <c r="BT60" s="68"/>
      <c r="BU60" s="68"/>
      <c r="BV60" s="68"/>
      <c r="BW60" s="68"/>
      <c r="BX60" s="68"/>
      <c r="BY60" s="68"/>
      <c r="BZ60" s="68"/>
      <c r="CA60" s="68"/>
      <c r="CB60" s="68"/>
      <c r="CC60" s="68"/>
      <c r="CD60" s="68"/>
      <c r="CE60" s="68"/>
      <c r="CF60" s="68"/>
      <c r="CG60" s="68"/>
      <c r="CH60" s="68"/>
      <c r="CI60" s="68"/>
      <c r="CJ60" s="68"/>
      <c r="CK60" s="68"/>
      <c r="CL60" s="68"/>
      <c r="CM60" s="68"/>
      <c r="CN60" s="68"/>
      <c r="CO60" s="68"/>
      <c r="CP60" s="68"/>
      <c r="CQ60" s="68"/>
      <c r="CR60" s="68"/>
      <c r="CS60" s="68"/>
      <c r="CT60" s="68"/>
      <c r="CU60" s="68"/>
      <c r="CV60" s="68"/>
      <c r="CW60" s="68"/>
      <c r="CX60" s="68"/>
      <c r="CY60" s="68"/>
      <c r="CZ60" s="68"/>
      <c r="DA60" s="68"/>
      <c r="DB60" s="68"/>
      <c r="DC60" s="68"/>
      <c r="DD60" s="68"/>
      <c r="DE60" s="68"/>
      <c r="DF60" s="68"/>
      <c r="DG60" s="68"/>
    </row>
    <row r="61" spans="1:111" s="71" customFormat="1" ht="22.5" customHeight="1" thickTop="1" x14ac:dyDescent="0.15">
      <c r="A61" s="251">
        <v>5</v>
      </c>
      <c r="B61" s="256"/>
      <c r="C61" s="257"/>
      <c r="D61" s="265"/>
      <c r="E61" s="287"/>
      <c r="F61" s="288"/>
      <c r="G61" s="288"/>
      <c r="H61" s="288"/>
      <c r="I61" s="289"/>
      <c r="J61" s="25"/>
      <c r="K61" s="25"/>
      <c r="L61" s="25"/>
      <c r="M61" s="25"/>
      <c r="N61" s="25"/>
      <c r="O61" s="26"/>
      <c r="P61" s="68"/>
      <c r="Q61" s="68"/>
      <c r="R61" s="68"/>
      <c r="S61" s="4" t="str">
        <f t="shared" ref="S61:S66" si="17">IF(ISBLANK(J61),"",VLOOKUP(CONCATENATE($AC$4,LEFT($B$61,1)),$S$150:$T$159,2,FALSE)+J61*100)</f>
        <v/>
      </c>
      <c r="T61" s="22" t="str">
        <f t="shared" ref="T61:T66" si="18">IF(ISBLANK(J61),"",$B$61)</f>
        <v/>
      </c>
      <c r="U61" s="3" t="str">
        <f>IF($T61="","",VLOOKUP($T61,'(種目・作業用)'!$A$2:$D$11,2,FALSE))</f>
        <v/>
      </c>
      <c r="V61" s="3" t="str">
        <f>IF($T61="","",VLOOKUP($T61,'(種目・作業用)'!$A$2:$D$11,3,FALSE))</f>
        <v/>
      </c>
      <c r="W61" s="3" t="str">
        <f>IF($T61="","",VLOOKUP($T61,'(種目・作業用)'!$A$2:$D$11,4,FALSE))</f>
        <v/>
      </c>
      <c r="X61" s="23" t="str">
        <f>IF(E61="","",E61)</f>
        <v/>
      </c>
      <c r="Y61" s="4" t="str">
        <f>W61</f>
        <v/>
      </c>
      <c r="Z61" s="4" t="str">
        <f t="shared" ref="Z61:Z99" si="19">IF(ISBLANK(J61),"",J61)</f>
        <v/>
      </c>
      <c r="AA61" s="4" t="str">
        <f t="shared" ref="AA61:AA99" si="20">IF(ISNUMBER(Z61),IF(ISBLANK(M61),AJ61,CONCATENATE(AJ61,"(",M61,")")),"")</f>
        <v/>
      </c>
      <c r="AB61" s="4" t="str">
        <f t="shared" ref="AB61:AB99" si="21">IF(ISNUMBER(Z61),L61,"")</f>
        <v/>
      </c>
      <c r="AC61" s="31" t="str">
        <f>IF(ISNUMBER(Z61),VLOOKUP(AH61,$AH$149:$AI$196,2,FALSE),"")</f>
        <v/>
      </c>
      <c r="AD61" s="32" t="str">
        <f>IF(ISNUMBER(Z61),$AD$4,"")</f>
        <v/>
      </c>
      <c r="AE61" s="62" t="str">
        <f t="shared" ref="AE61:AE66" si="22">IF(ISBLANK(J61),"",IF(LEFT($B$61,1)="男",1,2))</f>
        <v/>
      </c>
      <c r="AF61" s="4"/>
      <c r="AG61" s="4" t="str">
        <f t="shared" ref="AG61:AG99" si="23">IF(ISNUMBER(Z61),$AB$4,"")</f>
        <v/>
      </c>
      <c r="AH61" s="77" t="e">
        <f>VLOOKUP('申込書（個人種目）'!$AA$5,'申込書（個人種目）'!$B$263:$D$611,2,FALSE)</f>
        <v>#N/A</v>
      </c>
      <c r="AI61" s="69"/>
      <c r="AJ61" s="70" t="str">
        <f t="shared" ref="AJ61:AJ99" si="24">IF(LEN(K61)&gt;6,SUBSTITUTE(K61,"　",""),IF(LEN(K61)=6,K61,IF(LEN(K61)=5,CONCATENATE(K61,"　"),IF(LEN(K61)=4,CONCATENATE(SUBSTITUTE(K61,"　","　　"),"　"),CONCATENATE(SUBSTITUTE(K61,"　","　　　"),"　")))))</f>
        <v>　</v>
      </c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  <c r="BM61" s="68"/>
      <c r="BN61" s="68"/>
      <c r="BO61" s="68"/>
      <c r="BP61" s="68"/>
      <c r="BQ61" s="68"/>
      <c r="BR61" s="68"/>
      <c r="BS61" s="68"/>
      <c r="BT61" s="68"/>
      <c r="BU61" s="68"/>
      <c r="BV61" s="68"/>
      <c r="BW61" s="68"/>
      <c r="BX61" s="68"/>
      <c r="BY61" s="68"/>
      <c r="BZ61" s="68"/>
      <c r="CA61" s="68"/>
      <c r="CB61" s="68"/>
      <c r="CC61" s="68"/>
      <c r="CD61" s="68"/>
      <c r="CE61" s="68"/>
      <c r="CF61" s="68"/>
      <c r="CG61" s="68"/>
      <c r="CH61" s="68"/>
      <c r="CI61" s="68"/>
      <c r="CJ61" s="68"/>
      <c r="CK61" s="68"/>
      <c r="CL61" s="68"/>
      <c r="CM61" s="68"/>
      <c r="CN61" s="68"/>
      <c r="CO61" s="68"/>
      <c r="CP61" s="68"/>
      <c r="CQ61" s="68"/>
      <c r="CR61" s="68"/>
      <c r="CS61" s="68"/>
      <c r="CT61" s="68"/>
      <c r="CU61" s="68"/>
      <c r="CV61" s="68"/>
      <c r="CW61" s="68"/>
      <c r="CX61" s="68"/>
      <c r="CY61" s="68"/>
      <c r="CZ61" s="68"/>
      <c r="DA61" s="68"/>
      <c r="DB61" s="68"/>
      <c r="DC61" s="68"/>
      <c r="DD61" s="68"/>
      <c r="DE61" s="68"/>
      <c r="DF61" s="68"/>
      <c r="DG61" s="68"/>
    </row>
    <row r="62" spans="1:111" s="71" customFormat="1" ht="22.5" customHeight="1" x14ac:dyDescent="0.15">
      <c r="A62" s="252"/>
      <c r="B62" s="258"/>
      <c r="C62" s="259"/>
      <c r="D62" s="266"/>
      <c r="E62" s="290"/>
      <c r="F62" s="291"/>
      <c r="G62" s="291"/>
      <c r="H62" s="291"/>
      <c r="I62" s="292"/>
      <c r="J62" s="12"/>
      <c r="K62" s="12"/>
      <c r="L62" s="12"/>
      <c r="M62" s="12"/>
      <c r="N62" s="12"/>
      <c r="O62" s="13"/>
      <c r="P62" s="68"/>
      <c r="Q62" s="68"/>
      <c r="R62" s="68"/>
      <c r="S62" s="4" t="str">
        <f t="shared" si="17"/>
        <v/>
      </c>
      <c r="T62" s="22" t="str">
        <f t="shared" si="18"/>
        <v/>
      </c>
      <c r="U62" s="3" t="str">
        <f>IF($T62="","",VLOOKUP($T62,'(種目・作業用)'!$A$2:$D$11,2,FALSE))</f>
        <v/>
      </c>
      <c r="V62" s="3" t="str">
        <f>IF($T62="","",VLOOKUP($T62,'(種目・作業用)'!$A$2:$D$11,3,FALSE))</f>
        <v/>
      </c>
      <c r="W62" s="3" t="str">
        <f>IF($T62="","",VLOOKUP($T62,'(種目・作業用)'!$A$2:$D$11,4,FALSE))</f>
        <v/>
      </c>
      <c r="X62" s="23"/>
      <c r="Y62" s="4" t="str">
        <f t="shared" ref="Y62:Y99" si="25">W62</f>
        <v/>
      </c>
      <c r="Z62" s="4" t="str">
        <f t="shared" si="19"/>
        <v/>
      </c>
      <c r="AA62" s="4" t="str">
        <f t="shared" si="20"/>
        <v/>
      </c>
      <c r="AB62" s="4" t="str">
        <f t="shared" si="21"/>
        <v/>
      </c>
      <c r="AC62" s="31" t="str">
        <f t="shared" ref="AC62:AC99" si="26">IF(ISNUMBER(Z62),VLOOKUP(AH62,$AH$149:$AI$196,2,FALSE),"")</f>
        <v/>
      </c>
      <c r="AD62" s="32" t="str">
        <f t="shared" ref="AD62:AD99" si="27">IF(ISNUMBER(Z62),$AD$4,"")</f>
        <v/>
      </c>
      <c r="AE62" s="62" t="str">
        <f t="shared" si="22"/>
        <v/>
      </c>
      <c r="AF62" s="4"/>
      <c r="AG62" s="4" t="str">
        <f t="shared" si="23"/>
        <v/>
      </c>
      <c r="AH62" s="77" t="e">
        <f>VLOOKUP('申込書（個人種目）'!$AA$5,'申込書（個人種目）'!$B$263:$D$611,2,FALSE)</f>
        <v>#N/A</v>
      </c>
      <c r="AI62" s="69"/>
      <c r="AJ62" s="70" t="str">
        <f t="shared" si="24"/>
        <v>　</v>
      </c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  <c r="BJ62" s="68"/>
      <c r="BK62" s="68"/>
      <c r="BL62" s="68"/>
      <c r="BM62" s="68"/>
      <c r="BN62" s="68"/>
      <c r="BO62" s="68"/>
      <c r="BP62" s="68"/>
      <c r="BQ62" s="68"/>
      <c r="BR62" s="68"/>
      <c r="BS62" s="68"/>
      <c r="BT62" s="68"/>
      <c r="BU62" s="68"/>
      <c r="BV62" s="68"/>
      <c r="BW62" s="68"/>
      <c r="BX62" s="68"/>
      <c r="BY62" s="68"/>
      <c r="BZ62" s="68"/>
      <c r="CA62" s="68"/>
      <c r="CB62" s="68"/>
      <c r="CC62" s="68"/>
      <c r="CD62" s="68"/>
      <c r="CE62" s="68"/>
      <c r="CF62" s="68"/>
      <c r="CG62" s="68"/>
      <c r="CH62" s="68"/>
      <c r="CI62" s="68"/>
      <c r="CJ62" s="68"/>
      <c r="CK62" s="68"/>
      <c r="CL62" s="68"/>
      <c r="CM62" s="68"/>
      <c r="CN62" s="68"/>
      <c r="CO62" s="68"/>
      <c r="CP62" s="68"/>
      <c r="CQ62" s="68"/>
      <c r="CR62" s="68"/>
      <c r="CS62" s="68"/>
      <c r="CT62" s="68"/>
      <c r="CU62" s="68"/>
      <c r="CV62" s="68"/>
      <c r="CW62" s="68"/>
      <c r="CX62" s="68"/>
      <c r="CY62" s="68"/>
      <c r="CZ62" s="68"/>
      <c r="DA62" s="68"/>
      <c r="DB62" s="68"/>
      <c r="DC62" s="68"/>
      <c r="DD62" s="68"/>
      <c r="DE62" s="68"/>
      <c r="DF62" s="68"/>
      <c r="DG62" s="68"/>
    </row>
    <row r="63" spans="1:111" s="71" customFormat="1" ht="22.5" customHeight="1" x14ac:dyDescent="0.15">
      <c r="A63" s="252"/>
      <c r="B63" s="258"/>
      <c r="C63" s="259"/>
      <c r="D63" s="266"/>
      <c r="E63" s="290"/>
      <c r="F63" s="291"/>
      <c r="G63" s="291"/>
      <c r="H63" s="291"/>
      <c r="I63" s="292"/>
      <c r="J63" s="12"/>
      <c r="K63" s="12"/>
      <c r="L63" s="12"/>
      <c r="M63" s="12"/>
      <c r="N63" s="12"/>
      <c r="O63" s="13"/>
      <c r="P63" s="68"/>
      <c r="Q63" s="68"/>
      <c r="R63" s="68"/>
      <c r="S63" s="4" t="str">
        <f t="shared" si="17"/>
        <v/>
      </c>
      <c r="T63" s="22" t="str">
        <f t="shared" si="18"/>
        <v/>
      </c>
      <c r="U63" s="3" t="str">
        <f>IF($T63="","",VLOOKUP($T63,'(種目・作業用)'!$A$2:$D$11,2,FALSE))</f>
        <v/>
      </c>
      <c r="V63" s="3" t="str">
        <f>IF($T63="","",VLOOKUP($T63,'(種目・作業用)'!$A$2:$D$11,3,FALSE))</f>
        <v/>
      </c>
      <c r="W63" s="3" t="str">
        <f>IF($T63="","",VLOOKUP($T63,'(種目・作業用)'!$A$2:$D$11,4,FALSE))</f>
        <v/>
      </c>
      <c r="X63" s="23"/>
      <c r="Y63" s="4" t="str">
        <f t="shared" si="25"/>
        <v/>
      </c>
      <c r="Z63" s="4" t="str">
        <f t="shared" si="19"/>
        <v/>
      </c>
      <c r="AA63" s="4" t="str">
        <f t="shared" si="20"/>
        <v/>
      </c>
      <c r="AB63" s="4" t="str">
        <f t="shared" si="21"/>
        <v/>
      </c>
      <c r="AC63" s="31" t="str">
        <f t="shared" si="26"/>
        <v/>
      </c>
      <c r="AD63" s="32" t="str">
        <f t="shared" si="27"/>
        <v/>
      </c>
      <c r="AE63" s="62" t="str">
        <f t="shared" si="22"/>
        <v/>
      </c>
      <c r="AF63" s="4"/>
      <c r="AG63" s="4" t="str">
        <f t="shared" si="23"/>
        <v/>
      </c>
      <c r="AH63" s="77" t="e">
        <f>VLOOKUP('申込書（個人種目）'!$AA$5,'申込書（個人種目）'!$B$263:$D$611,2,FALSE)</f>
        <v>#N/A</v>
      </c>
      <c r="AI63" s="69"/>
      <c r="AJ63" s="70" t="str">
        <f t="shared" si="24"/>
        <v>　</v>
      </c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8"/>
      <c r="AY63" s="68"/>
      <c r="AZ63" s="68"/>
      <c r="BA63" s="68"/>
      <c r="BB63" s="68"/>
      <c r="BC63" s="68"/>
      <c r="BD63" s="68"/>
      <c r="BE63" s="68"/>
      <c r="BF63" s="68"/>
      <c r="BG63" s="68"/>
      <c r="BH63" s="68"/>
      <c r="BI63" s="68"/>
      <c r="BJ63" s="68"/>
      <c r="BK63" s="68"/>
      <c r="BL63" s="68"/>
      <c r="BM63" s="68"/>
      <c r="BN63" s="68"/>
      <c r="BO63" s="68"/>
      <c r="BP63" s="68"/>
      <c r="BQ63" s="68"/>
      <c r="BR63" s="68"/>
      <c r="BS63" s="68"/>
      <c r="BT63" s="68"/>
      <c r="BU63" s="68"/>
      <c r="BV63" s="68"/>
      <c r="BW63" s="68"/>
      <c r="BX63" s="68"/>
      <c r="BY63" s="68"/>
      <c r="BZ63" s="68"/>
      <c r="CA63" s="68"/>
      <c r="CB63" s="68"/>
      <c r="CC63" s="68"/>
      <c r="CD63" s="68"/>
      <c r="CE63" s="68"/>
      <c r="CF63" s="68"/>
      <c r="CG63" s="68"/>
      <c r="CH63" s="68"/>
      <c r="CI63" s="68"/>
      <c r="CJ63" s="68"/>
      <c r="CK63" s="68"/>
      <c r="CL63" s="68"/>
      <c r="CM63" s="68"/>
      <c r="CN63" s="68"/>
      <c r="CO63" s="68"/>
      <c r="CP63" s="68"/>
      <c r="CQ63" s="68"/>
      <c r="CR63" s="68"/>
      <c r="CS63" s="68"/>
      <c r="CT63" s="68"/>
      <c r="CU63" s="68"/>
      <c r="CV63" s="68"/>
      <c r="CW63" s="68"/>
      <c r="CX63" s="68"/>
      <c r="CY63" s="68"/>
      <c r="CZ63" s="68"/>
      <c r="DA63" s="68"/>
      <c r="DB63" s="68"/>
      <c r="DC63" s="68"/>
      <c r="DD63" s="68"/>
      <c r="DE63" s="68"/>
      <c r="DF63" s="68"/>
      <c r="DG63" s="68"/>
    </row>
    <row r="64" spans="1:111" s="71" customFormat="1" ht="22.5" customHeight="1" x14ac:dyDescent="0.15">
      <c r="A64" s="252"/>
      <c r="B64" s="258"/>
      <c r="C64" s="259"/>
      <c r="D64" s="266"/>
      <c r="E64" s="290"/>
      <c r="F64" s="291"/>
      <c r="G64" s="291"/>
      <c r="H64" s="291"/>
      <c r="I64" s="292"/>
      <c r="J64" s="12"/>
      <c r="K64" s="12"/>
      <c r="L64" s="12"/>
      <c r="M64" s="12"/>
      <c r="N64" s="12"/>
      <c r="O64" s="13"/>
      <c r="P64" s="68"/>
      <c r="Q64" s="68"/>
      <c r="R64" s="68"/>
      <c r="S64" s="4" t="str">
        <f t="shared" si="17"/>
        <v/>
      </c>
      <c r="T64" s="22" t="str">
        <f t="shared" si="18"/>
        <v/>
      </c>
      <c r="U64" s="3" t="str">
        <f>IF($T64="","",VLOOKUP($T64,'(種目・作業用)'!$A$2:$D$11,2,FALSE))</f>
        <v/>
      </c>
      <c r="V64" s="3" t="str">
        <f>IF($T64="","",VLOOKUP($T64,'(種目・作業用)'!$A$2:$D$11,3,FALSE))</f>
        <v/>
      </c>
      <c r="W64" s="3" t="str">
        <f>IF($T64="","",VLOOKUP($T64,'(種目・作業用)'!$A$2:$D$11,4,FALSE))</f>
        <v/>
      </c>
      <c r="X64" s="23"/>
      <c r="Y64" s="4" t="str">
        <f t="shared" si="25"/>
        <v/>
      </c>
      <c r="Z64" s="4" t="str">
        <f t="shared" si="19"/>
        <v/>
      </c>
      <c r="AA64" s="4" t="str">
        <f t="shared" si="20"/>
        <v/>
      </c>
      <c r="AB64" s="4" t="str">
        <f t="shared" si="21"/>
        <v/>
      </c>
      <c r="AC64" s="31" t="str">
        <f t="shared" si="26"/>
        <v/>
      </c>
      <c r="AD64" s="32" t="str">
        <f t="shared" si="27"/>
        <v/>
      </c>
      <c r="AE64" s="62" t="str">
        <f t="shared" si="22"/>
        <v/>
      </c>
      <c r="AF64" s="4"/>
      <c r="AG64" s="4" t="str">
        <f t="shared" si="23"/>
        <v/>
      </c>
      <c r="AH64" s="77" t="e">
        <f>VLOOKUP('申込書（個人種目）'!$AA$5,'申込書（個人種目）'!$B$263:$D$611,2,FALSE)</f>
        <v>#N/A</v>
      </c>
      <c r="AI64" s="69"/>
      <c r="AJ64" s="70" t="str">
        <f t="shared" si="24"/>
        <v>　</v>
      </c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  <c r="BD64" s="68"/>
      <c r="BE64" s="68"/>
      <c r="BF64" s="68"/>
      <c r="BG64" s="68"/>
      <c r="BH64" s="68"/>
      <c r="BI64" s="68"/>
      <c r="BJ64" s="68"/>
      <c r="BK64" s="68"/>
      <c r="BL64" s="68"/>
      <c r="BM64" s="68"/>
      <c r="BN64" s="68"/>
      <c r="BO64" s="68"/>
      <c r="BP64" s="68"/>
      <c r="BQ64" s="68"/>
      <c r="BR64" s="68"/>
      <c r="BS64" s="68"/>
      <c r="BT64" s="68"/>
      <c r="BU64" s="68"/>
      <c r="BV64" s="68"/>
      <c r="BW64" s="68"/>
      <c r="BX64" s="68"/>
      <c r="BY64" s="68"/>
      <c r="BZ64" s="68"/>
      <c r="CA64" s="68"/>
      <c r="CB64" s="68"/>
      <c r="CC64" s="68"/>
      <c r="CD64" s="68"/>
      <c r="CE64" s="68"/>
      <c r="CF64" s="68"/>
      <c r="CG64" s="68"/>
      <c r="CH64" s="68"/>
      <c r="CI64" s="68"/>
      <c r="CJ64" s="68"/>
      <c r="CK64" s="68"/>
      <c r="CL64" s="68"/>
      <c r="CM64" s="68"/>
      <c r="CN64" s="68"/>
      <c r="CO64" s="68"/>
      <c r="CP64" s="68"/>
      <c r="CQ64" s="68"/>
      <c r="CR64" s="68"/>
      <c r="CS64" s="68"/>
      <c r="CT64" s="68"/>
      <c r="CU64" s="68"/>
      <c r="CV64" s="68"/>
      <c r="CW64" s="68"/>
      <c r="CX64" s="68"/>
      <c r="CY64" s="68"/>
      <c r="CZ64" s="68"/>
      <c r="DA64" s="68"/>
      <c r="DB64" s="68"/>
      <c r="DC64" s="68"/>
      <c r="DD64" s="68"/>
      <c r="DE64" s="68"/>
      <c r="DF64" s="68"/>
      <c r="DG64" s="68"/>
    </row>
    <row r="65" spans="1:111" s="71" customFormat="1" ht="22.5" customHeight="1" x14ac:dyDescent="0.15">
      <c r="A65" s="252"/>
      <c r="B65" s="258"/>
      <c r="C65" s="259"/>
      <c r="D65" s="266"/>
      <c r="E65" s="290"/>
      <c r="F65" s="291"/>
      <c r="G65" s="291"/>
      <c r="H65" s="291"/>
      <c r="I65" s="292"/>
      <c r="J65" s="12"/>
      <c r="K65" s="12"/>
      <c r="L65" s="12"/>
      <c r="M65" s="12"/>
      <c r="N65" s="12"/>
      <c r="O65" s="13"/>
      <c r="P65" s="68"/>
      <c r="Q65" s="68"/>
      <c r="R65" s="68"/>
      <c r="S65" s="4" t="str">
        <f t="shared" si="17"/>
        <v/>
      </c>
      <c r="T65" s="22" t="str">
        <f t="shared" si="18"/>
        <v/>
      </c>
      <c r="U65" s="3" t="str">
        <f>IF($T65="","",VLOOKUP($T65,'(種目・作業用)'!$A$2:$D$11,2,FALSE))</f>
        <v/>
      </c>
      <c r="V65" s="3" t="str">
        <f>IF($T65="","",VLOOKUP($T65,'(種目・作業用)'!$A$2:$D$11,3,FALSE))</f>
        <v/>
      </c>
      <c r="W65" s="3" t="str">
        <f>IF($T65="","",VLOOKUP($T65,'(種目・作業用)'!$A$2:$D$11,4,FALSE))</f>
        <v/>
      </c>
      <c r="X65" s="23"/>
      <c r="Y65" s="4" t="str">
        <f t="shared" si="25"/>
        <v/>
      </c>
      <c r="Z65" s="4" t="str">
        <f t="shared" si="19"/>
        <v/>
      </c>
      <c r="AA65" s="4" t="str">
        <f t="shared" si="20"/>
        <v/>
      </c>
      <c r="AB65" s="4" t="str">
        <f t="shared" si="21"/>
        <v/>
      </c>
      <c r="AC65" s="31" t="str">
        <f t="shared" si="26"/>
        <v/>
      </c>
      <c r="AD65" s="32" t="str">
        <f t="shared" si="27"/>
        <v/>
      </c>
      <c r="AE65" s="62" t="str">
        <f t="shared" si="22"/>
        <v/>
      </c>
      <c r="AF65" s="4"/>
      <c r="AG65" s="4" t="str">
        <f t="shared" si="23"/>
        <v/>
      </c>
      <c r="AH65" s="77" t="e">
        <f>VLOOKUP('申込書（個人種目）'!$AA$5,'申込書（個人種目）'!$B$263:$D$611,2,FALSE)</f>
        <v>#N/A</v>
      </c>
      <c r="AI65" s="69"/>
      <c r="AJ65" s="70" t="str">
        <f t="shared" si="24"/>
        <v>　</v>
      </c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8"/>
      <c r="BK65" s="68"/>
      <c r="BL65" s="68"/>
      <c r="BM65" s="68"/>
      <c r="BN65" s="68"/>
      <c r="BO65" s="68"/>
      <c r="BP65" s="68"/>
      <c r="BQ65" s="68"/>
      <c r="BR65" s="68"/>
      <c r="BS65" s="68"/>
      <c r="BT65" s="68"/>
      <c r="BU65" s="68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8"/>
      <c r="CG65" s="68"/>
      <c r="CH65" s="68"/>
      <c r="CI65" s="68"/>
      <c r="CJ65" s="68"/>
      <c r="CK65" s="68"/>
      <c r="CL65" s="68"/>
      <c r="CM65" s="68"/>
      <c r="CN65" s="68"/>
      <c r="CO65" s="68"/>
      <c r="CP65" s="68"/>
      <c r="CQ65" s="68"/>
      <c r="CR65" s="68"/>
      <c r="CS65" s="68"/>
      <c r="CT65" s="68"/>
      <c r="CU65" s="68"/>
      <c r="CV65" s="68"/>
      <c r="CW65" s="68"/>
      <c r="CX65" s="68"/>
      <c r="CY65" s="68"/>
      <c r="CZ65" s="68"/>
      <c r="DA65" s="68"/>
      <c r="DB65" s="68"/>
      <c r="DC65" s="68"/>
      <c r="DD65" s="68"/>
      <c r="DE65" s="68"/>
      <c r="DF65" s="68"/>
      <c r="DG65" s="68"/>
    </row>
    <row r="66" spans="1:111" s="71" customFormat="1" ht="22.5" customHeight="1" x14ac:dyDescent="0.15">
      <c r="A66" s="253"/>
      <c r="B66" s="260"/>
      <c r="C66" s="261"/>
      <c r="D66" s="267"/>
      <c r="E66" s="290"/>
      <c r="F66" s="291"/>
      <c r="G66" s="291"/>
      <c r="H66" s="291"/>
      <c r="I66" s="292"/>
      <c r="J66" s="27"/>
      <c r="K66" s="27"/>
      <c r="L66" s="27"/>
      <c r="M66" s="27"/>
      <c r="N66" s="27"/>
      <c r="O66" s="28"/>
      <c r="P66" s="68"/>
      <c r="Q66" s="68"/>
      <c r="R66" s="68"/>
      <c r="S66" s="4" t="str">
        <f t="shared" si="17"/>
        <v/>
      </c>
      <c r="T66" s="22" t="str">
        <f t="shared" si="18"/>
        <v/>
      </c>
      <c r="U66" s="3" t="str">
        <f>IF($T66="","",VLOOKUP($T66,'(種目・作業用)'!$A$2:$D$11,2,FALSE))</f>
        <v/>
      </c>
      <c r="V66" s="3" t="str">
        <f>IF($T66="","",VLOOKUP($T66,'(種目・作業用)'!$A$2:$D$11,3,FALSE))</f>
        <v/>
      </c>
      <c r="W66" s="3" t="str">
        <f>IF($T66="","",VLOOKUP($T66,'(種目・作業用)'!$A$2:$D$11,4,FALSE))</f>
        <v/>
      </c>
      <c r="X66" s="23"/>
      <c r="Y66" s="4" t="str">
        <f t="shared" si="25"/>
        <v/>
      </c>
      <c r="Z66" s="4" t="str">
        <f t="shared" si="19"/>
        <v/>
      </c>
      <c r="AA66" s="4" t="str">
        <f t="shared" si="20"/>
        <v/>
      </c>
      <c r="AB66" s="4" t="str">
        <f t="shared" si="21"/>
        <v/>
      </c>
      <c r="AC66" s="31" t="str">
        <f t="shared" si="26"/>
        <v/>
      </c>
      <c r="AD66" s="32" t="str">
        <f t="shared" si="27"/>
        <v/>
      </c>
      <c r="AE66" s="62" t="str">
        <f t="shared" si="22"/>
        <v/>
      </c>
      <c r="AF66" s="4"/>
      <c r="AG66" s="4" t="str">
        <f t="shared" si="23"/>
        <v/>
      </c>
      <c r="AH66" s="77" t="e">
        <f>VLOOKUP('申込書（個人種目）'!$AA$5,'申込書（個人種目）'!$B$263:$D$611,2,FALSE)</f>
        <v>#N/A</v>
      </c>
      <c r="AI66" s="69"/>
      <c r="AJ66" s="70" t="str">
        <f t="shared" si="24"/>
        <v>　</v>
      </c>
      <c r="AM66" s="68"/>
      <c r="AN66" s="68"/>
      <c r="AO66" s="68"/>
      <c r="AP66" s="68"/>
      <c r="AQ66" s="68"/>
      <c r="AR66" s="68"/>
      <c r="AS66" s="68"/>
      <c r="AT66" s="68"/>
      <c r="AU66" s="68"/>
      <c r="AV66" s="68"/>
      <c r="AW66" s="68"/>
      <c r="AX66" s="68"/>
      <c r="AY66" s="68"/>
      <c r="AZ66" s="68"/>
      <c r="BA66" s="68"/>
      <c r="BB66" s="68"/>
      <c r="BC66" s="68"/>
      <c r="BD66" s="68"/>
      <c r="BE66" s="68"/>
      <c r="BF66" s="68"/>
      <c r="BG66" s="68"/>
      <c r="BH66" s="68"/>
      <c r="BI66" s="68"/>
      <c r="BJ66" s="68"/>
      <c r="BK66" s="68"/>
      <c r="BL66" s="68"/>
      <c r="BM66" s="68"/>
      <c r="BN66" s="68"/>
      <c r="BO66" s="68"/>
      <c r="BP66" s="68"/>
      <c r="BQ66" s="68"/>
      <c r="BR66" s="68"/>
      <c r="BS66" s="68"/>
      <c r="BT66" s="68"/>
      <c r="BU66" s="68"/>
      <c r="BV66" s="68"/>
      <c r="BW66" s="68"/>
      <c r="BX66" s="68"/>
      <c r="BY66" s="68"/>
      <c r="BZ66" s="68"/>
      <c r="CA66" s="68"/>
      <c r="CB66" s="68"/>
      <c r="CC66" s="68"/>
      <c r="CD66" s="68"/>
      <c r="CE66" s="68"/>
      <c r="CF66" s="68"/>
      <c r="CG66" s="68"/>
      <c r="CH66" s="68"/>
      <c r="CI66" s="68"/>
      <c r="CJ66" s="68"/>
      <c r="CK66" s="68"/>
      <c r="CL66" s="68"/>
      <c r="CM66" s="68"/>
      <c r="CN66" s="68"/>
      <c r="CO66" s="68"/>
      <c r="CP66" s="68"/>
      <c r="CQ66" s="68"/>
      <c r="CR66" s="68"/>
      <c r="CS66" s="68"/>
      <c r="CT66" s="68"/>
      <c r="CU66" s="68"/>
      <c r="CV66" s="68"/>
      <c r="CW66" s="68"/>
      <c r="CX66" s="68"/>
      <c r="CY66" s="68"/>
      <c r="CZ66" s="68"/>
      <c r="DA66" s="68"/>
      <c r="DB66" s="68"/>
      <c r="DC66" s="68"/>
      <c r="DD66" s="68"/>
      <c r="DE66" s="68"/>
      <c r="DF66" s="68"/>
      <c r="DG66" s="68"/>
    </row>
    <row r="67" spans="1:111" s="71" customFormat="1" ht="22.5" customHeight="1" x14ac:dyDescent="0.15">
      <c r="A67" s="272">
        <v>6</v>
      </c>
      <c r="B67" s="258"/>
      <c r="C67" s="259"/>
      <c r="D67" s="273"/>
      <c r="E67" s="282"/>
      <c r="F67" s="283"/>
      <c r="G67" s="283"/>
      <c r="H67" s="283"/>
      <c r="I67" s="284"/>
      <c r="J67" s="29"/>
      <c r="K67" s="29"/>
      <c r="L67" s="29"/>
      <c r="M67" s="29"/>
      <c r="N67" s="29"/>
      <c r="O67" s="30"/>
      <c r="P67" s="68"/>
      <c r="Q67" s="68"/>
      <c r="R67" s="68"/>
      <c r="S67" s="4" t="str">
        <f t="shared" ref="S67:S72" si="28">IF(ISBLANK(J67),"",VLOOKUP(CONCATENATE($AC$4,LEFT($B$67,1)),$S$150:$T$159,2,FALSE)+J67*100)</f>
        <v/>
      </c>
      <c r="T67" s="22" t="str">
        <f t="shared" ref="T67:T72" si="29">IF(ISBLANK(J67),"",$B$67)</f>
        <v/>
      </c>
      <c r="U67" s="3" t="str">
        <f>IF($T67="","",VLOOKUP($T67,'(種目・作業用)'!$A$2:$D$11,2,FALSE))</f>
        <v/>
      </c>
      <c r="V67" s="3" t="str">
        <f>IF($T67="","",VLOOKUP($T67,'(種目・作業用)'!$A$2:$D$11,3,FALSE))</f>
        <v/>
      </c>
      <c r="W67" s="3" t="str">
        <f>IF($T67="","",VLOOKUP($T67,'(種目・作業用)'!$A$2:$D$11,4,FALSE))</f>
        <v/>
      </c>
      <c r="X67" s="23" t="str">
        <f>IF(E67="","",E67)</f>
        <v/>
      </c>
      <c r="Y67" s="4" t="str">
        <f t="shared" si="25"/>
        <v/>
      </c>
      <c r="Z67" s="4" t="str">
        <f t="shared" si="19"/>
        <v/>
      </c>
      <c r="AA67" s="4" t="str">
        <f t="shared" si="20"/>
        <v/>
      </c>
      <c r="AB67" s="4" t="str">
        <f t="shared" si="21"/>
        <v/>
      </c>
      <c r="AC67" s="31" t="str">
        <f t="shared" si="26"/>
        <v/>
      </c>
      <c r="AD67" s="32" t="str">
        <f t="shared" si="27"/>
        <v/>
      </c>
      <c r="AE67" s="62" t="str">
        <f t="shared" ref="AE67:AE72" si="30">IF(ISBLANK(J67),"",IF(LEFT($B$67,1)="男",1,2))</f>
        <v/>
      </c>
      <c r="AF67" s="4"/>
      <c r="AG67" s="4" t="str">
        <f t="shared" si="23"/>
        <v/>
      </c>
      <c r="AH67" s="77" t="e">
        <f>VLOOKUP('申込書（個人種目）'!$AA$5,'申込書（個人種目）'!$B$263:$D$611,2,FALSE)</f>
        <v>#N/A</v>
      </c>
      <c r="AI67" s="69"/>
      <c r="AJ67" s="70" t="str">
        <f t="shared" si="24"/>
        <v>　</v>
      </c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  <c r="AX67" s="68"/>
      <c r="AY67" s="68"/>
      <c r="AZ67" s="68"/>
      <c r="BA67" s="68"/>
      <c r="BB67" s="68"/>
      <c r="BC67" s="68"/>
      <c r="BD67" s="68"/>
      <c r="BE67" s="68"/>
      <c r="BF67" s="68"/>
      <c r="BG67" s="68"/>
      <c r="BH67" s="68"/>
      <c r="BI67" s="68"/>
      <c r="BJ67" s="68"/>
      <c r="BK67" s="68"/>
      <c r="BL67" s="68"/>
      <c r="BM67" s="68"/>
      <c r="BN67" s="68"/>
      <c r="BO67" s="68"/>
      <c r="BP67" s="68"/>
      <c r="BQ67" s="68"/>
      <c r="BR67" s="68"/>
      <c r="BS67" s="68"/>
      <c r="BT67" s="68"/>
      <c r="BU67" s="68"/>
      <c r="BV67" s="68"/>
      <c r="BW67" s="68"/>
      <c r="BX67" s="68"/>
      <c r="BY67" s="68"/>
      <c r="BZ67" s="68"/>
      <c r="CA67" s="68"/>
      <c r="CB67" s="68"/>
      <c r="CC67" s="68"/>
      <c r="CD67" s="68"/>
      <c r="CE67" s="68"/>
      <c r="CF67" s="68"/>
      <c r="CG67" s="68"/>
      <c r="CH67" s="68"/>
      <c r="CI67" s="68"/>
      <c r="CJ67" s="68"/>
      <c r="CK67" s="68"/>
      <c r="CL67" s="68"/>
      <c r="CM67" s="68"/>
      <c r="CN67" s="68"/>
      <c r="CO67" s="68"/>
      <c r="CP67" s="68"/>
      <c r="CQ67" s="68"/>
      <c r="CR67" s="68"/>
      <c r="CS67" s="68"/>
      <c r="CT67" s="68"/>
      <c r="CU67" s="68"/>
      <c r="CV67" s="68"/>
      <c r="CW67" s="68"/>
      <c r="CX67" s="68"/>
      <c r="CY67" s="68"/>
      <c r="CZ67" s="68"/>
      <c r="DA67" s="68"/>
      <c r="DB67" s="68"/>
      <c r="DC67" s="68"/>
      <c r="DD67" s="68"/>
      <c r="DE67" s="68"/>
      <c r="DF67" s="68"/>
      <c r="DG67" s="68"/>
    </row>
    <row r="68" spans="1:111" s="71" customFormat="1" ht="22.5" customHeight="1" x14ac:dyDescent="0.15">
      <c r="A68" s="252"/>
      <c r="B68" s="258"/>
      <c r="C68" s="259"/>
      <c r="D68" s="274"/>
      <c r="E68" s="282"/>
      <c r="F68" s="283"/>
      <c r="G68" s="283"/>
      <c r="H68" s="283"/>
      <c r="I68" s="284"/>
      <c r="J68" s="12"/>
      <c r="K68" s="12"/>
      <c r="L68" s="12"/>
      <c r="M68" s="12"/>
      <c r="N68" s="12"/>
      <c r="O68" s="13"/>
      <c r="P68" s="68"/>
      <c r="Q68" s="68"/>
      <c r="R68" s="68"/>
      <c r="S68" s="4" t="str">
        <f t="shared" si="28"/>
        <v/>
      </c>
      <c r="T68" s="22" t="str">
        <f t="shared" si="29"/>
        <v/>
      </c>
      <c r="U68" s="3" t="str">
        <f>IF($T68="","",VLOOKUP($T68,'(種目・作業用)'!$A$2:$D$11,2,FALSE))</f>
        <v/>
      </c>
      <c r="V68" s="3" t="str">
        <f>IF($T68="","",VLOOKUP($T68,'(種目・作業用)'!$A$2:$D$11,3,FALSE))</f>
        <v/>
      </c>
      <c r="W68" s="3" t="str">
        <f>IF($T68="","",VLOOKUP($T68,'(種目・作業用)'!$A$2:$D$11,4,FALSE))</f>
        <v/>
      </c>
      <c r="X68" s="23"/>
      <c r="Y68" s="4" t="str">
        <f t="shared" si="25"/>
        <v/>
      </c>
      <c r="Z68" s="4" t="str">
        <f t="shared" si="19"/>
        <v/>
      </c>
      <c r="AA68" s="4" t="str">
        <f t="shared" si="20"/>
        <v/>
      </c>
      <c r="AB68" s="4" t="str">
        <f t="shared" si="21"/>
        <v/>
      </c>
      <c r="AC68" s="31" t="str">
        <f t="shared" si="26"/>
        <v/>
      </c>
      <c r="AD68" s="32" t="str">
        <f t="shared" si="27"/>
        <v/>
      </c>
      <c r="AE68" s="62" t="str">
        <f t="shared" si="30"/>
        <v/>
      </c>
      <c r="AF68" s="4"/>
      <c r="AG68" s="4" t="str">
        <f t="shared" si="23"/>
        <v/>
      </c>
      <c r="AH68" s="77" t="e">
        <f>VLOOKUP('申込書（個人種目）'!$AA$5,'申込書（個人種目）'!$B$263:$D$611,2,FALSE)</f>
        <v>#N/A</v>
      </c>
      <c r="AI68" s="69"/>
      <c r="AJ68" s="70" t="str">
        <f t="shared" si="24"/>
        <v>　</v>
      </c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  <c r="AX68" s="68"/>
      <c r="AY68" s="68"/>
      <c r="AZ68" s="68"/>
      <c r="BA68" s="68"/>
      <c r="BB68" s="68"/>
      <c r="BC68" s="68"/>
      <c r="BD68" s="68"/>
      <c r="BE68" s="68"/>
      <c r="BF68" s="68"/>
      <c r="BG68" s="68"/>
      <c r="BH68" s="68"/>
      <c r="BI68" s="68"/>
      <c r="BJ68" s="68"/>
      <c r="BK68" s="68"/>
      <c r="BL68" s="68"/>
      <c r="BM68" s="68"/>
      <c r="BN68" s="68"/>
      <c r="BO68" s="68"/>
      <c r="BP68" s="68"/>
      <c r="BQ68" s="68"/>
      <c r="BR68" s="68"/>
      <c r="BS68" s="68"/>
      <c r="BT68" s="68"/>
      <c r="BU68" s="68"/>
      <c r="BV68" s="68"/>
      <c r="BW68" s="68"/>
      <c r="BX68" s="68"/>
      <c r="BY68" s="68"/>
      <c r="BZ68" s="68"/>
      <c r="CA68" s="68"/>
      <c r="CB68" s="68"/>
      <c r="CC68" s="68"/>
      <c r="CD68" s="68"/>
      <c r="CE68" s="68"/>
      <c r="CF68" s="68"/>
      <c r="CG68" s="68"/>
      <c r="CH68" s="68"/>
      <c r="CI68" s="68"/>
      <c r="CJ68" s="68"/>
      <c r="CK68" s="68"/>
      <c r="CL68" s="68"/>
      <c r="CM68" s="68"/>
      <c r="CN68" s="68"/>
      <c r="CO68" s="68"/>
      <c r="CP68" s="68"/>
      <c r="CQ68" s="68"/>
      <c r="CR68" s="68"/>
      <c r="CS68" s="68"/>
      <c r="CT68" s="68"/>
      <c r="CU68" s="68"/>
      <c r="CV68" s="68"/>
      <c r="CW68" s="68"/>
      <c r="CX68" s="68"/>
      <c r="CY68" s="68"/>
      <c r="CZ68" s="68"/>
      <c r="DA68" s="68"/>
      <c r="DB68" s="68"/>
      <c r="DC68" s="68"/>
      <c r="DD68" s="68"/>
      <c r="DE68" s="68"/>
      <c r="DF68" s="68"/>
      <c r="DG68" s="68"/>
    </row>
    <row r="69" spans="1:111" s="71" customFormat="1" ht="22.5" customHeight="1" x14ac:dyDescent="0.15">
      <c r="A69" s="252"/>
      <c r="B69" s="258"/>
      <c r="C69" s="259"/>
      <c r="D69" s="274"/>
      <c r="E69" s="282"/>
      <c r="F69" s="283"/>
      <c r="G69" s="283"/>
      <c r="H69" s="283"/>
      <c r="I69" s="284"/>
      <c r="J69" s="12"/>
      <c r="K69" s="12"/>
      <c r="L69" s="12"/>
      <c r="M69" s="12"/>
      <c r="N69" s="12"/>
      <c r="O69" s="13"/>
      <c r="P69" s="68"/>
      <c r="Q69" s="68"/>
      <c r="R69" s="68"/>
      <c r="S69" s="4" t="str">
        <f t="shared" si="28"/>
        <v/>
      </c>
      <c r="T69" s="22" t="str">
        <f t="shared" si="29"/>
        <v/>
      </c>
      <c r="U69" s="3" t="str">
        <f>IF($T69="","",VLOOKUP($T69,'(種目・作業用)'!$A$2:$D$11,2,FALSE))</f>
        <v/>
      </c>
      <c r="V69" s="3" t="str">
        <f>IF($T69="","",VLOOKUP($T69,'(種目・作業用)'!$A$2:$D$11,3,FALSE))</f>
        <v/>
      </c>
      <c r="W69" s="3" t="str">
        <f>IF($T69="","",VLOOKUP($T69,'(種目・作業用)'!$A$2:$D$11,4,FALSE))</f>
        <v/>
      </c>
      <c r="X69" s="23"/>
      <c r="Y69" s="4" t="str">
        <f t="shared" si="25"/>
        <v/>
      </c>
      <c r="Z69" s="4" t="str">
        <f t="shared" si="19"/>
        <v/>
      </c>
      <c r="AA69" s="4" t="str">
        <f t="shared" si="20"/>
        <v/>
      </c>
      <c r="AB69" s="4" t="str">
        <f t="shared" si="21"/>
        <v/>
      </c>
      <c r="AC69" s="31" t="str">
        <f t="shared" si="26"/>
        <v/>
      </c>
      <c r="AD69" s="32" t="str">
        <f t="shared" si="27"/>
        <v/>
      </c>
      <c r="AE69" s="62" t="str">
        <f t="shared" si="30"/>
        <v/>
      </c>
      <c r="AF69" s="4"/>
      <c r="AG69" s="4" t="str">
        <f t="shared" si="23"/>
        <v/>
      </c>
      <c r="AH69" s="77" t="e">
        <f>VLOOKUP('申込書（個人種目）'!$AA$5,'申込書（個人種目）'!$B$263:$D$611,2,FALSE)</f>
        <v>#N/A</v>
      </c>
      <c r="AI69" s="69"/>
      <c r="AJ69" s="70" t="str">
        <f t="shared" si="24"/>
        <v>　</v>
      </c>
      <c r="AM69" s="68"/>
      <c r="AN69" s="68"/>
      <c r="AO69" s="68"/>
      <c r="AP69" s="68"/>
      <c r="AQ69" s="68"/>
      <c r="AR69" s="68"/>
      <c r="AS69" s="68"/>
      <c r="AT69" s="68"/>
      <c r="AU69" s="68"/>
      <c r="AV69" s="68"/>
      <c r="AW69" s="68"/>
      <c r="AX69" s="68"/>
      <c r="AY69" s="68"/>
      <c r="AZ69" s="68"/>
      <c r="BA69" s="68"/>
      <c r="BB69" s="68"/>
      <c r="BC69" s="68"/>
      <c r="BD69" s="68"/>
      <c r="BE69" s="68"/>
      <c r="BF69" s="68"/>
      <c r="BG69" s="68"/>
      <c r="BH69" s="68"/>
      <c r="BI69" s="68"/>
      <c r="BJ69" s="68"/>
      <c r="BK69" s="68"/>
      <c r="BL69" s="68"/>
      <c r="BM69" s="68"/>
      <c r="BN69" s="68"/>
      <c r="BO69" s="68"/>
      <c r="BP69" s="68"/>
      <c r="BQ69" s="68"/>
      <c r="BR69" s="68"/>
      <c r="BS69" s="68"/>
      <c r="BT69" s="68"/>
      <c r="BU69" s="68"/>
      <c r="BV69" s="68"/>
      <c r="BW69" s="68"/>
      <c r="BX69" s="68"/>
      <c r="BY69" s="68"/>
      <c r="BZ69" s="68"/>
      <c r="CA69" s="68"/>
      <c r="CB69" s="68"/>
      <c r="CC69" s="68"/>
      <c r="CD69" s="68"/>
      <c r="CE69" s="68"/>
      <c r="CF69" s="68"/>
      <c r="CG69" s="68"/>
      <c r="CH69" s="68"/>
      <c r="CI69" s="68"/>
      <c r="CJ69" s="68"/>
      <c r="CK69" s="68"/>
      <c r="CL69" s="68"/>
      <c r="CM69" s="68"/>
      <c r="CN69" s="68"/>
      <c r="CO69" s="68"/>
      <c r="CP69" s="68"/>
      <c r="CQ69" s="68"/>
      <c r="CR69" s="68"/>
      <c r="CS69" s="68"/>
      <c r="CT69" s="68"/>
      <c r="CU69" s="68"/>
      <c r="CV69" s="68"/>
      <c r="CW69" s="68"/>
      <c r="CX69" s="68"/>
      <c r="CY69" s="68"/>
      <c r="CZ69" s="68"/>
      <c r="DA69" s="68"/>
      <c r="DB69" s="68"/>
      <c r="DC69" s="68"/>
      <c r="DD69" s="68"/>
      <c r="DE69" s="68"/>
      <c r="DF69" s="68"/>
      <c r="DG69" s="68"/>
    </row>
    <row r="70" spans="1:111" s="71" customFormat="1" ht="22.5" customHeight="1" x14ac:dyDescent="0.15">
      <c r="A70" s="252"/>
      <c r="B70" s="258"/>
      <c r="C70" s="259"/>
      <c r="D70" s="274"/>
      <c r="E70" s="282"/>
      <c r="F70" s="283"/>
      <c r="G70" s="283"/>
      <c r="H70" s="283"/>
      <c r="I70" s="284"/>
      <c r="J70" s="12"/>
      <c r="K70" s="12"/>
      <c r="L70" s="12"/>
      <c r="M70" s="12"/>
      <c r="N70" s="12"/>
      <c r="O70" s="13"/>
      <c r="P70" s="68"/>
      <c r="Q70" s="68"/>
      <c r="R70" s="68"/>
      <c r="S70" s="4" t="str">
        <f t="shared" si="28"/>
        <v/>
      </c>
      <c r="T70" s="22" t="str">
        <f t="shared" si="29"/>
        <v/>
      </c>
      <c r="U70" s="3" t="str">
        <f>IF($T70="","",VLOOKUP($T70,'(種目・作業用)'!$A$2:$D$11,2,FALSE))</f>
        <v/>
      </c>
      <c r="V70" s="3" t="str">
        <f>IF($T70="","",VLOOKUP($T70,'(種目・作業用)'!$A$2:$D$11,3,FALSE))</f>
        <v/>
      </c>
      <c r="W70" s="3" t="str">
        <f>IF($T70="","",VLOOKUP($T70,'(種目・作業用)'!$A$2:$D$11,4,FALSE))</f>
        <v/>
      </c>
      <c r="X70" s="23"/>
      <c r="Y70" s="4" t="str">
        <f t="shared" si="25"/>
        <v/>
      </c>
      <c r="Z70" s="4" t="str">
        <f t="shared" si="19"/>
        <v/>
      </c>
      <c r="AA70" s="4" t="str">
        <f t="shared" si="20"/>
        <v/>
      </c>
      <c r="AB70" s="4" t="str">
        <f t="shared" si="21"/>
        <v/>
      </c>
      <c r="AC70" s="31" t="str">
        <f t="shared" si="26"/>
        <v/>
      </c>
      <c r="AD70" s="32" t="str">
        <f t="shared" si="27"/>
        <v/>
      </c>
      <c r="AE70" s="62" t="str">
        <f t="shared" si="30"/>
        <v/>
      </c>
      <c r="AF70" s="4"/>
      <c r="AG70" s="4" t="str">
        <f t="shared" si="23"/>
        <v/>
      </c>
      <c r="AH70" s="77" t="e">
        <f>VLOOKUP('申込書（個人種目）'!$AA$5,'申込書（個人種目）'!$B$263:$D$611,2,FALSE)</f>
        <v>#N/A</v>
      </c>
      <c r="AI70" s="69"/>
      <c r="AJ70" s="70" t="str">
        <f t="shared" si="24"/>
        <v>　</v>
      </c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8"/>
      <c r="BK70" s="68"/>
      <c r="BL70" s="68"/>
      <c r="BM70" s="68"/>
      <c r="BN70" s="68"/>
      <c r="BO70" s="68"/>
      <c r="BP70" s="68"/>
      <c r="BQ70" s="68"/>
      <c r="BR70" s="68"/>
      <c r="BS70" s="68"/>
      <c r="BT70" s="68"/>
      <c r="BU70" s="68"/>
      <c r="BV70" s="68"/>
      <c r="BW70" s="68"/>
      <c r="BX70" s="68"/>
      <c r="BY70" s="68"/>
      <c r="BZ70" s="68"/>
      <c r="CA70" s="68"/>
      <c r="CB70" s="68"/>
      <c r="CC70" s="68"/>
      <c r="CD70" s="68"/>
      <c r="CE70" s="68"/>
      <c r="CF70" s="68"/>
      <c r="CG70" s="68"/>
      <c r="CH70" s="68"/>
      <c r="CI70" s="68"/>
      <c r="CJ70" s="68"/>
      <c r="CK70" s="68"/>
      <c r="CL70" s="68"/>
      <c r="CM70" s="68"/>
      <c r="CN70" s="68"/>
      <c r="CO70" s="68"/>
      <c r="CP70" s="68"/>
      <c r="CQ70" s="68"/>
      <c r="CR70" s="68"/>
      <c r="CS70" s="68"/>
      <c r="CT70" s="68"/>
      <c r="CU70" s="68"/>
      <c r="CV70" s="68"/>
      <c r="CW70" s="68"/>
      <c r="CX70" s="68"/>
      <c r="CY70" s="68"/>
      <c r="CZ70" s="68"/>
      <c r="DA70" s="68"/>
      <c r="DB70" s="68"/>
      <c r="DC70" s="68"/>
      <c r="DD70" s="68"/>
      <c r="DE70" s="68"/>
      <c r="DF70" s="68"/>
      <c r="DG70" s="68"/>
    </row>
    <row r="71" spans="1:111" s="69" customFormat="1" ht="22.5" customHeight="1" x14ac:dyDescent="0.15">
      <c r="A71" s="252"/>
      <c r="B71" s="258"/>
      <c r="C71" s="259"/>
      <c r="D71" s="274"/>
      <c r="E71" s="282"/>
      <c r="F71" s="283"/>
      <c r="G71" s="283"/>
      <c r="H71" s="283"/>
      <c r="I71" s="284"/>
      <c r="J71" s="12"/>
      <c r="K71" s="12"/>
      <c r="L71" s="12"/>
      <c r="M71" s="12"/>
      <c r="N71" s="12"/>
      <c r="O71" s="13"/>
      <c r="P71" s="68"/>
      <c r="Q71" s="68"/>
      <c r="R71" s="68"/>
      <c r="S71" s="4" t="str">
        <f t="shared" si="28"/>
        <v/>
      </c>
      <c r="T71" s="22" t="str">
        <f t="shared" si="29"/>
        <v/>
      </c>
      <c r="U71" s="3" t="str">
        <f>IF($T71="","",VLOOKUP($T71,'(種目・作業用)'!$A$2:$D$11,2,FALSE))</f>
        <v/>
      </c>
      <c r="V71" s="3" t="str">
        <f>IF($T71="","",VLOOKUP($T71,'(種目・作業用)'!$A$2:$D$11,3,FALSE))</f>
        <v/>
      </c>
      <c r="W71" s="3" t="str">
        <f>IF($T71="","",VLOOKUP($T71,'(種目・作業用)'!$A$2:$D$11,4,FALSE))</f>
        <v/>
      </c>
      <c r="X71" s="23"/>
      <c r="Y71" s="4" t="str">
        <f t="shared" si="25"/>
        <v/>
      </c>
      <c r="Z71" s="4" t="str">
        <f t="shared" si="19"/>
        <v/>
      </c>
      <c r="AA71" s="4" t="str">
        <f t="shared" si="20"/>
        <v/>
      </c>
      <c r="AB71" s="4" t="str">
        <f t="shared" si="21"/>
        <v/>
      </c>
      <c r="AC71" s="31" t="str">
        <f t="shared" si="26"/>
        <v/>
      </c>
      <c r="AD71" s="32" t="str">
        <f t="shared" si="27"/>
        <v/>
      </c>
      <c r="AE71" s="62" t="str">
        <f t="shared" si="30"/>
        <v/>
      </c>
      <c r="AF71" s="4"/>
      <c r="AG71" s="4" t="str">
        <f t="shared" si="23"/>
        <v/>
      </c>
      <c r="AH71" s="77" t="e">
        <f>VLOOKUP('申込書（個人種目）'!$AA$5,'申込書（個人種目）'!$B$263:$D$611,2,FALSE)</f>
        <v>#N/A</v>
      </c>
      <c r="AJ71" s="70" t="str">
        <f t="shared" si="24"/>
        <v>　</v>
      </c>
      <c r="AK71" s="71"/>
      <c r="AL71" s="71"/>
      <c r="AM71" s="68"/>
      <c r="AN71" s="68"/>
      <c r="AO71" s="68"/>
      <c r="AP71" s="68"/>
      <c r="AQ71" s="68"/>
      <c r="AR71" s="68"/>
      <c r="AS71" s="68"/>
      <c r="AT71" s="68"/>
      <c r="AU71" s="68"/>
      <c r="AV71" s="68"/>
      <c r="AW71" s="68"/>
      <c r="AX71" s="68"/>
      <c r="AY71" s="68"/>
      <c r="AZ71" s="68"/>
      <c r="BA71" s="68"/>
      <c r="BB71" s="68"/>
      <c r="BC71" s="68"/>
      <c r="BD71" s="68"/>
      <c r="BE71" s="68"/>
      <c r="BF71" s="68"/>
      <c r="BG71" s="68"/>
      <c r="BH71" s="68"/>
      <c r="BI71" s="68"/>
      <c r="BJ71" s="68"/>
      <c r="BK71" s="68"/>
      <c r="BL71" s="68"/>
      <c r="BM71" s="68"/>
      <c r="BN71" s="68"/>
      <c r="BO71" s="68"/>
      <c r="BP71" s="68"/>
      <c r="BQ71" s="68"/>
      <c r="BR71" s="68"/>
      <c r="BS71" s="68"/>
      <c r="BT71" s="68"/>
      <c r="BU71" s="68"/>
      <c r="BV71" s="68"/>
      <c r="BW71" s="68"/>
      <c r="BX71" s="68"/>
      <c r="BY71" s="68"/>
      <c r="BZ71" s="68"/>
      <c r="CA71" s="68"/>
      <c r="CB71" s="68"/>
      <c r="CC71" s="68"/>
      <c r="CD71" s="68"/>
      <c r="CE71" s="68"/>
      <c r="CF71" s="68"/>
      <c r="CG71" s="68"/>
      <c r="CH71" s="68"/>
      <c r="CI71" s="68"/>
      <c r="CJ71" s="68"/>
      <c r="CK71" s="68"/>
      <c r="CL71" s="68"/>
      <c r="CM71" s="68"/>
      <c r="CN71" s="68"/>
      <c r="CO71" s="68"/>
      <c r="CP71" s="68"/>
      <c r="CQ71" s="68"/>
      <c r="CR71" s="68"/>
      <c r="CS71" s="68"/>
      <c r="CT71" s="68"/>
      <c r="CU71" s="68"/>
      <c r="CV71" s="68"/>
      <c r="CW71" s="68"/>
      <c r="CX71" s="68"/>
      <c r="CY71" s="68"/>
      <c r="CZ71" s="68"/>
      <c r="DA71" s="68"/>
      <c r="DB71" s="68"/>
      <c r="DC71" s="68"/>
      <c r="DD71" s="68"/>
      <c r="DE71" s="68"/>
      <c r="DF71" s="68"/>
      <c r="DG71" s="68"/>
    </row>
    <row r="72" spans="1:111" s="69" customFormat="1" ht="22.5" customHeight="1" x14ac:dyDescent="0.15">
      <c r="A72" s="253"/>
      <c r="B72" s="260"/>
      <c r="C72" s="261"/>
      <c r="D72" s="275"/>
      <c r="E72" s="282"/>
      <c r="F72" s="283"/>
      <c r="G72" s="283"/>
      <c r="H72" s="283"/>
      <c r="I72" s="284"/>
      <c r="J72" s="27"/>
      <c r="K72" s="27"/>
      <c r="L72" s="27"/>
      <c r="M72" s="27"/>
      <c r="N72" s="27"/>
      <c r="O72" s="28"/>
      <c r="P72" s="68"/>
      <c r="Q72" s="68"/>
      <c r="R72" s="68"/>
      <c r="S72" s="4" t="str">
        <f t="shared" si="28"/>
        <v/>
      </c>
      <c r="T72" s="22" t="str">
        <f t="shared" si="29"/>
        <v/>
      </c>
      <c r="U72" s="3" t="str">
        <f>IF($T72="","",VLOOKUP($T72,'(種目・作業用)'!$A$2:$D$11,2,FALSE))</f>
        <v/>
      </c>
      <c r="V72" s="3" t="str">
        <f>IF($T72="","",VLOOKUP($T72,'(種目・作業用)'!$A$2:$D$11,3,FALSE))</f>
        <v/>
      </c>
      <c r="W72" s="3" t="str">
        <f>IF($T72="","",VLOOKUP($T72,'(種目・作業用)'!$A$2:$D$11,4,FALSE))</f>
        <v/>
      </c>
      <c r="X72" s="23"/>
      <c r="Y72" s="4" t="str">
        <f t="shared" si="25"/>
        <v/>
      </c>
      <c r="Z72" s="4" t="str">
        <f t="shared" si="19"/>
        <v/>
      </c>
      <c r="AA72" s="4" t="str">
        <f t="shared" si="20"/>
        <v/>
      </c>
      <c r="AB72" s="4" t="str">
        <f t="shared" si="21"/>
        <v/>
      </c>
      <c r="AC72" s="31" t="str">
        <f t="shared" si="26"/>
        <v/>
      </c>
      <c r="AD72" s="32" t="str">
        <f t="shared" si="27"/>
        <v/>
      </c>
      <c r="AE72" s="62" t="str">
        <f t="shared" si="30"/>
        <v/>
      </c>
      <c r="AF72" s="4"/>
      <c r="AG72" s="4" t="str">
        <f t="shared" si="23"/>
        <v/>
      </c>
      <c r="AH72" s="77" t="e">
        <f>VLOOKUP('申込書（個人種目）'!$AA$5,'申込書（個人種目）'!$B$263:$D$611,2,FALSE)</f>
        <v>#N/A</v>
      </c>
      <c r="AJ72" s="70" t="str">
        <f t="shared" si="24"/>
        <v>　</v>
      </c>
      <c r="AK72" s="71"/>
      <c r="AL72" s="71"/>
      <c r="AM72" s="68"/>
      <c r="AN72" s="68"/>
      <c r="AO72" s="68"/>
      <c r="AP72" s="68"/>
      <c r="AQ72" s="68"/>
      <c r="AR72" s="68"/>
      <c r="AS72" s="68"/>
      <c r="AT72" s="68"/>
      <c r="AU72" s="68"/>
      <c r="AV72" s="68"/>
      <c r="AW72" s="68"/>
      <c r="AX72" s="68"/>
      <c r="AY72" s="68"/>
      <c r="AZ72" s="68"/>
      <c r="BA72" s="68"/>
      <c r="BB72" s="68"/>
      <c r="BC72" s="68"/>
      <c r="BD72" s="68"/>
      <c r="BE72" s="68"/>
      <c r="BF72" s="68"/>
      <c r="BG72" s="68"/>
      <c r="BH72" s="68"/>
      <c r="BI72" s="68"/>
      <c r="BJ72" s="68"/>
      <c r="BK72" s="68"/>
      <c r="BL72" s="68"/>
      <c r="BM72" s="68"/>
      <c r="BN72" s="68"/>
      <c r="BO72" s="68"/>
      <c r="BP72" s="68"/>
      <c r="BQ72" s="68"/>
      <c r="BR72" s="68"/>
      <c r="BS72" s="68"/>
      <c r="BT72" s="68"/>
      <c r="BU72" s="68"/>
      <c r="BV72" s="68"/>
      <c r="BW72" s="68"/>
      <c r="BX72" s="68"/>
      <c r="BY72" s="68"/>
      <c r="BZ72" s="68"/>
      <c r="CA72" s="68"/>
      <c r="CB72" s="68"/>
      <c r="CC72" s="68"/>
      <c r="CD72" s="68"/>
      <c r="CE72" s="68"/>
      <c r="CF72" s="68"/>
      <c r="CG72" s="68"/>
      <c r="CH72" s="68"/>
      <c r="CI72" s="68"/>
      <c r="CJ72" s="68"/>
      <c r="CK72" s="68"/>
      <c r="CL72" s="68"/>
      <c r="CM72" s="68"/>
      <c r="CN72" s="68"/>
      <c r="CO72" s="68"/>
      <c r="CP72" s="68"/>
      <c r="CQ72" s="68"/>
      <c r="CR72" s="68"/>
      <c r="CS72" s="68"/>
      <c r="CT72" s="68"/>
      <c r="CU72" s="68"/>
      <c r="CV72" s="68"/>
      <c r="CW72" s="68"/>
      <c r="CX72" s="68"/>
      <c r="CY72" s="68"/>
      <c r="CZ72" s="68"/>
      <c r="DA72" s="68"/>
      <c r="DB72" s="68"/>
      <c r="DC72" s="68"/>
      <c r="DD72" s="68"/>
      <c r="DE72" s="68"/>
      <c r="DF72" s="68"/>
      <c r="DG72" s="68"/>
    </row>
    <row r="73" spans="1:111" s="69" customFormat="1" ht="22.5" customHeight="1" x14ac:dyDescent="0.15">
      <c r="A73" s="97"/>
      <c r="B73" s="98"/>
      <c r="C73" s="99"/>
      <c r="D73" s="99"/>
      <c r="E73" s="156"/>
      <c r="F73" s="156"/>
      <c r="G73" s="156"/>
      <c r="H73" s="156"/>
      <c r="I73" s="156"/>
      <c r="J73" s="111" t="s">
        <v>1202</v>
      </c>
      <c r="K73" s="268">
        <f>K19</f>
        <v>0</v>
      </c>
      <c r="L73" s="268"/>
      <c r="M73" s="268"/>
      <c r="N73" s="172"/>
      <c r="O73" s="102" t="s">
        <v>14</v>
      </c>
      <c r="P73" s="68"/>
      <c r="Q73" s="68"/>
      <c r="R73" s="68"/>
      <c r="S73" s="19"/>
      <c r="T73" s="20"/>
      <c r="U73" s="19"/>
      <c r="V73" s="19"/>
      <c r="W73" s="19"/>
      <c r="X73" s="19"/>
      <c r="Y73" s="19"/>
      <c r="Z73" s="19"/>
      <c r="AA73" s="19"/>
      <c r="AB73" s="19"/>
      <c r="AC73" s="33"/>
      <c r="AD73" s="34"/>
      <c r="AE73" s="64"/>
      <c r="AF73" s="19"/>
      <c r="AG73" s="19"/>
      <c r="AJ73" s="71"/>
      <c r="AK73" s="71"/>
      <c r="AL73" s="71"/>
      <c r="AM73" s="68"/>
      <c r="AN73" s="68"/>
      <c r="AO73" s="68"/>
      <c r="AP73" s="68"/>
      <c r="AQ73" s="68"/>
      <c r="AR73" s="68"/>
      <c r="AS73" s="68"/>
      <c r="AT73" s="68"/>
      <c r="AU73" s="68"/>
      <c r="AV73" s="68"/>
      <c r="AW73" s="68"/>
      <c r="AX73" s="68"/>
      <c r="AY73" s="68"/>
      <c r="AZ73" s="68"/>
      <c r="BA73" s="68"/>
      <c r="BB73" s="68"/>
      <c r="BC73" s="68"/>
      <c r="BD73" s="68"/>
      <c r="BE73" s="68"/>
      <c r="BF73" s="68"/>
      <c r="BG73" s="68"/>
      <c r="BH73" s="68"/>
      <c r="BI73" s="68"/>
      <c r="BJ73" s="68"/>
      <c r="BK73" s="68"/>
      <c r="BL73" s="68"/>
      <c r="BM73" s="68"/>
      <c r="BN73" s="68"/>
      <c r="BO73" s="68"/>
      <c r="BP73" s="68"/>
      <c r="BQ73" s="68"/>
      <c r="BR73" s="68"/>
      <c r="BS73" s="68"/>
      <c r="BT73" s="68"/>
      <c r="BU73" s="68"/>
      <c r="BV73" s="68"/>
      <c r="BW73" s="68"/>
      <c r="BX73" s="68"/>
      <c r="BY73" s="68"/>
      <c r="BZ73" s="68"/>
      <c r="CA73" s="68"/>
      <c r="CB73" s="68"/>
      <c r="CC73" s="68"/>
      <c r="CD73" s="68"/>
      <c r="CE73" s="68"/>
      <c r="CF73" s="68"/>
      <c r="CG73" s="68"/>
      <c r="CH73" s="68"/>
      <c r="CI73" s="68"/>
      <c r="CJ73" s="68"/>
      <c r="CK73" s="68"/>
      <c r="CL73" s="68"/>
      <c r="CM73" s="68"/>
      <c r="CN73" s="68"/>
      <c r="CO73" s="68"/>
      <c r="CP73" s="68"/>
      <c r="CQ73" s="68"/>
      <c r="CR73" s="68"/>
      <c r="CS73" s="68"/>
      <c r="CT73" s="68"/>
      <c r="CU73" s="68"/>
      <c r="CV73" s="68"/>
      <c r="CW73" s="68"/>
      <c r="CX73" s="68"/>
      <c r="CY73" s="68"/>
      <c r="CZ73" s="68"/>
      <c r="DA73" s="68"/>
      <c r="DB73" s="68"/>
      <c r="DC73" s="68"/>
      <c r="DD73" s="68"/>
      <c r="DE73" s="68"/>
      <c r="DF73" s="68"/>
      <c r="DG73" s="68"/>
    </row>
    <row r="74" spans="1:111" s="69" customFormat="1" ht="7.5" customHeight="1" x14ac:dyDescent="0.15">
      <c r="A74" s="112"/>
      <c r="B74" s="113"/>
      <c r="C74" s="114"/>
      <c r="D74" s="114"/>
      <c r="E74" s="115"/>
      <c r="F74" s="115"/>
      <c r="G74" s="115"/>
      <c r="H74" s="115"/>
      <c r="I74" s="115"/>
      <c r="J74" s="113"/>
      <c r="K74" s="113"/>
      <c r="L74" s="113"/>
      <c r="M74" s="113"/>
      <c r="N74" s="113"/>
      <c r="O74" s="116"/>
      <c r="P74" s="68"/>
      <c r="Q74" s="68"/>
      <c r="R74" s="68"/>
      <c r="S74" s="19"/>
      <c r="T74" s="20"/>
      <c r="U74" s="19"/>
      <c r="V74" s="19"/>
      <c r="W74" s="19"/>
      <c r="X74" s="19"/>
      <c r="Y74" s="19"/>
      <c r="Z74" s="19"/>
      <c r="AA74" s="19"/>
      <c r="AB74" s="19"/>
      <c r="AC74" s="33"/>
      <c r="AD74" s="34"/>
      <c r="AE74" s="64"/>
      <c r="AF74" s="19"/>
      <c r="AG74" s="19"/>
      <c r="AJ74" s="71"/>
      <c r="AK74" s="71"/>
      <c r="AL74" s="71"/>
      <c r="AM74" s="68"/>
      <c r="AN74" s="68"/>
      <c r="AO74" s="68"/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8"/>
      <c r="BK74" s="68"/>
      <c r="BL74" s="68"/>
      <c r="BM74" s="68"/>
      <c r="BN74" s="68"/>
      <c r="BO74" s="68"/>
      <c r="BP74" s="68"/>
      <c r="BQ74" s="68"/>
      <c r="BR74" s="68"/>
      <c r="BS74" s="68"/>
      <c r="BT74" s="68"/>
      <c r="BU74" s="68"/>
      <c r="BV74" s="68"/>
      <c r="BW74" s="68"/>
      <c r="BX74" s="68"/>
      <c r="BY74" s="68"/>
      <c r="BZ74" s="68"/>
      <c r="CA74" s="68"/>
      <c r="CB74" s="68"/>
      <c r="CC74" s="68"/>
      <c r="CD74" s="68"/>
      <c r="CE74" s="68"/>
      <c r="CF74" s="68"/>
      <c r="CG74" s="68"/>
      <c r="CH74" s="68"/>
      <c r="CI74" s="68"/>
      <c r="CJ74" s="68"/>
      <c r="CK74" s="68"/>
      <c r="CL74" s="68"/>
      <c r="CM74" s="68"/>
      <c r="CN74" s="68"/>
      <c r="CO74" s="68"/>
      <c r="CP74" s="68"/>
      <c r="CQ74" s="68"/>
      <c r="CR74" s="68"/>
      <c r="CS74" s="68"/>
      <c r="CT74" s="68"/>
      <c r="CU74" s="68"/>
      <c r="CV74" s="68"/>
      <c r="CW74" s="68"/>
      <c r="CX74" s="68"/>
      <c r="CY74" s="68"/>
      <c r="CZ74" s="68"/>
      <c r="DA74" s="68"/>
      <c r="DB74" s="68"/>
      <c r="DC74" s="68"/>
      <c r="DD74" s="68"/>
      <c r="DE74" s="68"/>
      <c r="DF74" s="68"/>
      <c r="DG74" s="68"/>
    </row>
    <row r="75" spans="1:111" s="69" customFormat="1" ht="22.5" customHeight="1" x14ac:dyDescent="0.15">
      <c r="A75" s="269" t="s">
        <v>1087</v>
      </c>
      <c r="B75" s="270"/>
      <c r="C75" s="270"/>
      <c r="D75" s="270"/>
      <c r="E75" s="270"/>
      <c r="F75" s="270"/>
      <c r="G75" s="270"/>
      <c r="H75" s="270"/>
      <c r="I75" s="270"/>
      <c r="J75" s="270"/>
      <c r="K75" s="270"/>
      <c r="L75" s="270"/>
      <c r="M75" s="270"/>
      <c r="N75" s="270"/>
      <c r="O75" s="271"/>
      <c r="P75" s="68"/>
      <c r="Q75" s="68"/>
      <c r="R75" s="68"/>
      <c r="S75" s="19"/>
      <c r="T75" s="20"/>
      <c r="U75" s="19"/>
      <c r="V75" s="19"/>
      <c r="W75" s="19"/>
      <c r="X75" s="19"/>
      <c r="Y75" s="19"/>
      <c r="Z75" s="19"/>
      <c r="AA75" s="19"/>
      <c r="AB75" s="19"/>
      <c r="AC75" s="33"/>
      <c r="AD75" s="34"/>
      <c r="AE75" s="64"/>
      <c r="AF75" s="19"/>
      <c r="AG75" s="19"/>
      <c r="AJ75" s="71"/>
      <c r="AK75" s="71"/>
      <c r="AL75" s="71"/>
      <c r="AM75" s="68"/>
      <c r="AN75" s="68"/>
      <c r="AO75" s="68"/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  <c r="BL75" s="68"/>
      <c r="BM75" s="68"/>
      <c r="BN75" s="68"/>
      <c r="BO75" s="68"/>
      <c r="BP75" s="68"/>
      <c r="BQ75" s="68"/>
      <c r="BR75" s="68"/>
      <c r="BS75" s="68"/>
      <c r="BT75" s="68"/>
      <c r="BU75" s="68"/>
      <c r="BV75" s="68"/>
      <c r="BW75" s="68"/>
      <c r="BX75" s="68"/>
      <c r="BY75" s="68"/>
      <c r="BZ75" s="68"/>
      <c r="CA75" s="68"/>
      <c r="CB75" s="68"/>
      <c r="CC75" s="68"/>
      <c r="CD75" s="68"/>
      <c r="CE75" s="68"/>
      <c r="CF75" s="68"/>
      <c r="CG75" s="68"/>
      <c r="CH75" s="68"/>
      <c r="CI75" s="68"/>
      <c r="CJ75" s="68"/>
      <c r="CK75" s="68"/>
      <c r="CL75" s="68"/>
      <c r="CM75" s="68"/>
      <c r="CN75" s="68"/>
      <c r="CO75" s="68"/>
      <c r="CP75" s="68"/>
      <c r="CQ75" s="68"/>
      <c r="CR75" s="68"/>
      <c r="CS75" s="68"/>
      <c r="CT75" s="68"/>
      <c r="CU75" s="68"/>
      <c r="CV75" s="68"/>
      <c r="CW75" s="68"/>
      <c r="CX75" s="68"/>
      <c r="CY75" s="68"/>
      <c r="CZ75" s="68"/>
      <c r="DA75" s="68"/>
      <c r="DB75" s="68"/>
      <c r="DC75" s="68"/>
      <c r="DD75" s="68"/>
      <c r="DE75" s="68"/>
      <c r="DF75" s="68"/>
      <c r="DG75" s="68"/>
    </row>
    <row r="76" spans="1:111" s="69" customFormat="1" ht="7.5" customHeight="1" x14ac:dyDescent="0.15">
      <c r="A76" s="117"/>
      <c r="B76" s="103"/>
      <c r="C76" s="103"/>
      <c r="D76" s="103"/>
      <c r="E76" s="103"/>
      <c r="F76" s="103"/>
      <c r="G76" s="103"/>
      <c r="H76" s="103"/>
      <c r="I76" s="103"/>
      <c r="J76" s="103"/>
      <c r="K76" s="103"/>
      <c r="L76" s="103"/>
      <c r="M76" s="103"/>
      <c r="N76" s="103"/>
      <c r="O76" s="118"/>
      <c r="P76" s="68"/>
      <c r="Q76" s="68"/>
      <c r="R76" s="68"/>
      <c r="S76" s="19"/>
      <c r="T76" s="20"/>
      <c r="U76" s="19"/>
      <c r="V76" s="19"/>
      <c r="W76" s="19"/>
      <c r="X76" s="19"/>
      <c r="Y76" s="19"/>
      <c r="Z76" s="19"/>
      <c r="AA76" s="19"/>
      <c r="AB76" s="19"/>
      <c r="AC76" s="33"/>
      <c r="AD76" s="34"/>
      <c r="AE76" s="64"/>
      <c r="AF76" s="19"/>
      <c r="AG76" s="19"/>
      <c r="AJ76" s="71"/>
      <c r="AK76" s="71"/>
      <c r="AL76" s="71"/>
      <c r="AM76" s="68"/>
      <c r="AN76" s="68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  <c r="BG76" s="68"/>
      <c r="BH76" s="68"/>
      <c r="BI76" s="68"/>
      <c r="BJ76" s="68"/>
      <c r="BK76" s="68"/>
      <c r="BL76" s="68"/>
      <c r="BM76" s="68"/>
      <c r="BN76" s="68"/>
      <c r="BO76" s="68"/>
      <c r="BP76" s="68"/>
      <c r="BQ76" s="68"/>
      <c r="BR76" s="68"/>
      <c r="BS76" s="68"/>
      <c r="BT76" s="68"/>
      <c r="BU76" s="68"/>
      <c r="BV76" s="68"/>
      <c r="BW76" s="68"/>
      <c r="BX76" s="68"/>
      <c r="BY76" s="68"/>
      <c r="BZ76" s="68"/>
      <c r="CA76" s="68"/>
      <c r="CB76" s="68"/>
      <c r="CC76" s="68"/>
      <c r="CD76" s="68"/>
      <c r="CE76" s="68"/>
      <c r="CF76" s="68"/>
      <c r="CG76" s="68"/>
      <c r="CH76" s="68"/>
      <c r="CI76" s="68"/>
      <c r="CJ76" s="68"/>
      <c r="CK76" s="68"/>
      <c r="CL76" s="68"/>
      <c r="CM76" s="68"/>
      <c r="CN76" s="68"/>
      <c r="CO76" s="68"/>
      <c r="CP76" s="68"/>
      <c r="CQ76" s="68"/>
      <c r="CR76" s="68"/>
      <c r="CS76" s="68"/>
      <c r="CT76" s="68"/>
      <c r="CU76" s="68"/>
      <c r="CV76" s="68"/>
      <c r="CW76" s="68"/>
      <c r="CX76" s="68"/>
      <c r="CY76" s="68"/>
      <c r="CZ76" s="68"/>
      <c r="DA76" s="68"/>
      <c r="DB76" s="68"/>
      <c r="DC76" s="68"/>
      <c r="DD76" s="68"/>
      <c r="DE76" s="68"/>
      <c r="DF76" s="68"/>
      <c r="DG76" s="68"/>
    </row>
    <row r="77" spans="1:111" s="69" customFormat="1" x14ac:dyDescent="0.15">
      <c r="A77" s="119"/>
      <c r="B77" s="120"/>
      <c r="C77" s="121" t="s">
        <v>15</v>
      </c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2"/>
      <c r="P77" s="68"/>
      <c r="Q77" s="68"/>
      <c r="R77" s="68"/>
      <c r="S77" s="19"/>
      <c r="T77" s="20"/>
      <c r="U77" s="19"/>
      <c r="V77" s="19"/>
      <c r="W77" s="19"/>
      <c r="X77" s="19"/>
      <c r="Y77" s="19"/>
      <c r="Z77" s="19"/>
      <c r="AA77" s="19"/>
      <c r="AB77" s="19"/>
      <c r="AC77" s="33"/>
      <c r="AD77" s="34"/>
      <c r="AE77" s="64"/>
      <c r="AF77" s="19"/>
      <c r="AG77" s="19"/>
      <c r="AJ77" s="71"/>
      <c r="AK77" s="71"/>
      <c r="AL77" s="71"/>
      <c r="AM77" s="68"/>
      <c r="AN77" s="68"/>
      <c r="AO77" s="68"/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8"/>
      <c r="BK77" s="68"/>
      <c r="BL77" s="68"/>
      <c r="BM77" s="68"/>
      <c r="BN77" s="68"/>
      <c r="BO77" s="68"/>
      <c r="BP77" s="68"/>
      <c r="BQ77" s="68"/>
      <c r="BR77" s="68"/>
      <c r="BS77" s="68"/>
      <c r="BT77" s="68"/>
      <c r="BU77" s="68"/>
      <c r="BV77" s="68"/>
      <c r="BW77" s="68"/>
      <c r="BX77" s="68"/>
      <c r="BY77" s="68"/>
      <c r="BZ77" s="68"/>
      <c r="CA77" s="68"/>
      <c r="CB77" s="68"/>
      <c r="CC77" s="68"/>
      <c r="CD77" s="68"/>
      <c r="CE77" s="68"/>
      <c r="CF77" s="68"/>
      <c r="CG77" s="68"/>
      <c r="CH77" s="68"/>
      <c r="CI77" s="68"/>
      <c r="CJ77" s="68"/>
      <c r="CK77" s="68"/>
      <c r="CL77" s="68"/>
      <c r="CM77" s="68"/>
      <c r="CN77" s="68"/>
      <c r="CO77" s="68"/>
      <c r="CP77" s="68"/>
      <c r="CQ77" s="68"/>
      <c r="CR77" s="68"/>
      <c r="CS77" s="68"/>
      <c r="CT77" s="68"/>
      <c r="CU77" s="68"/>
      <c r="CV77" s="68"/>
      <c r="CW77" s="68"/>
      <c r="CX77" s="68"/>
      <c r="CY77" s="68"/>
      <c r="CZ77" s="68"/>
      <c r="DA77" s="68"/>
      <c r="DB77" s="68"/>
      <c r="DC77" s="68"/>
      <c r="DD77" s="68"/>
      <c r="DE77" s="68"/>
      <c r="DF77" s="68"/>
      <c r="DG77" s="68"/>
    </row>
    <row r="78" spans="1:111" s="69" customFormat="1" x14ac:dyDescent="0.15">
      <c r="A78" s="117"/>
      <c r="B78" s="103"/>
      <c r="C78" s="103"/>
      <c r="D78" s="103"/>
      <c r="E78" s="103"/>
      <c r="F78" s="103"/>
      <c r="G78" s="103"/>
      <c r="H78" s="103"/>
      <c r="I78" s="103"/>
      <c r="J78" s="103"/>
      <c r="K78" s="103"/>
      <c r="L78" s="103"/>
      <c r="M78" s="103"/>
      <c r="N78" s="103"/>
      <c r="O78" s="118"/>
      <c r="P78" s="68"/>
      <c r="Q78" s="68"/>
      <c r="R78" s="68"/>
      <c r="S78" s="19"/>
      <c r="T78" s="20"/>
      <c r="U78" s="19"/>
      <c r="V78" s="19"/>
      <c r="W78" s="19"/>
      <c r="X78" s="19"/>
      <c r="Y78" s="19"/>
      <c r="Z78" s="19"/>
      <c r="AA78" s="19"/>
      <c r="AB78" s="19"/>
      <c r="AC78" s="33"/>
      <c r="AD78" s="34"/>
      <c r="AE78" s="64"/>
      <c r="AF78" s="19"/>
      <c r="AG78" s="19"/>
      <c r="AJ78" s="71"/>
      <c r="AK78" s="71"/>
      <c r="AL78" s="71"/>
      <c r="AM78" s="68"/>
      <c r="AN78" s="68"/>
      <c r="AO78" s="68"/>
      <c r="AP78" s="68"/>
      <c r="AQ78" s="68"/>
      <c r="AR78" s="68"/>
      <c r="AS78" s="68"/>
      <c r="AT78" s="68"/>
      <c r="AU78" s="68"/>
      <c r="AV78" s="68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  <c r="BH78" s="68"/>
      <c r="BI78" s="68"/>
      <c r="BJ78" s="68"/>
      <c r="BK78" s="68"/>
      <c r="BL78" s="68"/>
      <c r="BM78" s="68"/>
      <c r="BN78" s="68"/>
      <c r="BO78" s="68"/>
      <c r="BP78" s="68"/>
      <c r="BQ78" s="68"/>
      <c r="BR78" s="68"/>
      <c r="BS78" s="68"/>
      <c r="BT78" s="68"/>
      <c r="BU78" s="68"/>
      <c r="BV78" s="68"/>
      <c r="BW78" s="68"/>
      <c r="BX78" s="68"/>
      <c r="BY78" s="68"/>
      <c r="BZ78" s="68"/>
      <c r="CA78" s="68"/>
      <c r="CB78" s="68"/>
      <c r="CC78" s="68"/>
      <c r="CD78" s="68"/>
      <c r="CE78" s="68"/>
      <c r="CF78" s="68"/>
      <c r="CG78" s="68"/>
      <c r="CH78" s="68"/>
      <c r="CI78" s="68"/>
      <c r="CJ78" s="68"/>
      <c r="CK78" s="68"/>
      <c r="CL78" s="68"/>
      <c r="CM78" s="68"/>
      <c r="CN78" s="68"/>
      <c r="CO78" s="68"/>
      <c r="CP78" s="68"/>
      <c r="CQ78" s="68"/>
      <c r="CR78" s="68"/>
      <c r="CS78" s="68"/>
      <c r="CT78" s="68"/>
      <c r="CU78" s="68"/>
      <c r="CV78" s="68"/>
      <c r="CW78" s="68"/>
      <c r="CX78" s="68"/>
      <c r="CY78" s="68"/>
      <c r="CZ78" s="68"/>
      <c r="DA78" s="68"/>
      <c r="DB78" s="68"/>
      <c r="DC78" s="68"/>
      <c r="DD78" s="68"/>
      <c r="DE78" s="68"/>
      <c r="DF78" s="68"/>
      <c r="DG78" s="68"/>
    </row>
    <row r="79" spans="1:111" s="69" customFormat="1" x14ac:dyDescent="0.15">
      <c r="A79" s="117"/>
      <c r="B79" s="103"/>
      <c r="C79" s="295" t="str">
        <f>$C$25</f>
        <v>２０２１年　　月　　日</v>
      </c>
      <c r="D79" s="295"/>
      <c r="E79" s="295"/>
      <c r="F79" s="103"/>
      <c r="G79" s="103"/>
      <c r="H79" s="103"/>
      <c r="I79" s="103"/>
      <c r="J79" s="103"/>
      <c r="K79" s="124"/>
      <c r="L79" s="123"/>
      <c r="M79" s="103"/>
      <c r="N79" s="103"/>
      <c r="O79" s="118"/>
      <c r="P79" s="68"/>
      <c r="Q79" s="68"/>
      <c r="R79" s="68"/>
      <c r="S79" s="19"/>
      <c r="T79" s="20"/>
      <c r="U79" s="19"/>
      <c r="V79" s="19"/>
      <c r="W79" s="19"/>
      <c r="X79" s="19"/>
      <c r="Y79" s="19"/>
      <c r="Z79" s="19"/>
      <c r="AA79" s="19"/>
      <c r="AB79" s="19"/>
      <c r="AC79" s="33"/>
      <c r="AD79" s="34"/>
      <c r="AE79" s="64"/>
      <c r="AF79" s="19"/>
      <c r="AG79" s="19"/>
      <c r="AJ79" s="71"/>
      <c r="AK79" s="71"/>
      <c r="AL79" s="71"/>
      <c r="AM79" s="68"/>
      <c r="AN79" s="68"/>
      <c r="AO79" s="68"/>
      <c r="AP79" s="68"/>
      <c r="AQ79" s="68"/>
      <c r="AR79" s="68"/>
      <c r="AS79" s="68"/>
      <c r="AT79" s="68"/>
      <c r="AU79" s="68"/>
      <c r="AV79" s="68"/>
      <c r="AW79" s="68"/>
      <c r="AX79" s="68"/>
      <c r="AY79" s="68"/>
      <c r="AZ79" s="68"/>
      <c r="BA79" s="68"/>
      <c r="BB79" s="68"/>
      <c r="BC79" s="68"/>
      <c r="BD79" s="68"/>
      <c r="BE79" s="68"/>
      <c r="BF79" s="68"/>
      <c r="BG79" s="68"/>
      <c r="BH79" s="68"/>
      <c r="BI79" s="68"/>
      <c r="BJ79" s="68"/>
      <c r="BK79" s="68"/>
      <c r="BL79" s="68"/>
      <c r="BM79" s="68"/>
      <c r="BN79" s="68"/>
      <c r="BO79" s="68"/>
      <c r="BP79" s="68"/>
      <c r="BQ79" s="68"/>
      <c r="BR79" s="68"/>
      <c r="BS79" s="68"/>
      <c r="BT79" s="68"/>
      <c r="BU79" s="68"/>
      <c r="BV79" s="68"/>
      <c r="BW79" s="68"/>
      <c r="BX79" s="68"/>
      <c r="BY79" s="68"/>
      <c r="BZ79" s="68"/>
      <c r="CA79" s="68"/>
      <c r="CB79" s="68"/>
      <c r="CC79" s="68"/>
      <c r="CD79" s="68"/>
      <c r="CE79" s="68"/>
      <c r="CF79" s="68"/>
      <c r="CG79" s="68"/>
      <c r="CH79" s="68"/>
      <c r="CI79" s="68"/>
      <c r="CJ79" s="68"/>
      <c r="CK79" s="68"/>
      <c r="CL79" s="68"/>
      <c r="CM79" s="68"/>
      <c r="CN79" s="68"/>
      <c r="CO79" s="68"/>
      <c r="CP79" s="68"/>
      <c r="CQ79" s="68"/>
      <c r="CR79" s="68"/>
      <c r="CS79" s="68"/>
      <c r="CT79" s="68"/>
      <c r="CU79" s="68"/>
      <c r="CV79" s="68"/>
      <c r="CW79" s="68"/>
      <c r="CX79" s="68"/>
      <c r="CY79" s="68"/>
      <c r="CZ79" s="68"/>
      <c r="DA79" s="68"/>
      <c r="DB79" s="68"/>
      <c r="DC79" s="68"/>
      <c r="DD79" s="68"/>
      <c r="DE79" s="68"/>
      <c r="DF79" s="68"/>
      <c r="DG79" s="68"/>
    </row>
    <row r="80" spans="1:111" s="69" customFormat="1" ht="22.5" customHeight="1" x14ac:dyDescent="0.15">
      <c r="A80" s="117"/>
      <c r="B80" s="103"/>
      <c r="C80" s="157"/>
      <c r="D80" s="157"/>
      <c r="E80" s="126"/>
      <c r="F80" s="103"/>
      <c r="G80" s="278">
        <f>$G$26</f>
        <v>0</v>
      </c>
      <c r="H80" s="278"/>
      <c r="I80" s="278"/>
      <c r="J80" s="278"/>
      <c r="K80" s="278"/>
      <c r="L80" s="133" t="str">
        <f>$L$26</f>
        <v>高等学校</v>
      </c>
      <c r="M80" s="103"/>
      <c r="N80" s="103"/>
      <c r="O80" s="118"/>
      <c r="P80" s="68"/>
      <c r="Q80" s="68"/>
      <c r="R80" s="68"/>
      <c r="S80" s="19"/>
      <c r="T80" s="20"/>
      <c r="U80" s="19"/>
      <c r="V80" s="19"/>
      <c r="W80" s="19"/>
      <c r="X80" s="19"/>
      <c r="Y80" s="19"/>
      <c r="Z80" s="19"/>
      <c r="AA80" s="19"/>
      <c r="AB80" s="19"/>
      <c r="AC80" s="33"/>
      <c r="AD80" s="34"/>
      <c r="AE80" s="64"/>
      <c r="AF80" s="19"/>
      <c r="AG80" s="19"/>
      <c r="AJ80" s="71"/>
      <c r="AK80" s="71"/>
      <c r="AL80" s="71"/>
      <c r="AM80" s="68"/>
      <c r="AN80" s="68"/>
      <c r="AO80" s="68"/>
      <c r="AP80" s="68"/>
      <c r="AQ80" s="68"/>
      <c r="AR80" s="68"/>
      <c r="AS80" s="68"/>
      <c r="AT80" s="68"/>
      <c r="AU80" s="68"/>
      <c r="AV80" s="68"/>
      <c r="AW80" s="68"/>
      <c r="AX80" s="68"/>
      <c r="AY80" s="68"/>
      <c r="AZ80" s="68"/>
      <c r="BA80" s="68"/>
      <c r="BB80" s="68"/>
      <c r="BC80" s="68"/>
      <c r="BD80" s="68"/>
      <c r="BE80" s="68"/>
      <c r="BF80" s="68"/>
      <c r="BG80" s="68"/>
      <c r="BH80" s="68"/>
      <c r="BI80" s="68"/>
      <c r="BJ80" s="68"/>
      <c r="BK80" s="68"/>
      <c r="BL80" s="68"/>
      <c r="BM80" s="68"/>
      <c r="BN80" s="68"/>
      <c r="BO80" s="68"/>
      <c r="BP80" s="68"/>
      <c r="BQ80" s="68"/>
      <c r="BR80" s="68"/>
      <c r="BS80" s="68"/>
      <c r="BT80" s="68"/>
      <c r="BU80" s="68"/>
      <c r="BV80" s="68"/>
      <c r="BW80" s="68"/>
      <c r="BX80" s="68"/>
      <c r="BY80" s="68"/>
      <c r="BZ80" s="68"/>
      <c r="CA80" s="68"/>
      <c r="CB80" s="68"/>
      <c r="CC80" s="68"/>
      <c r="CD80" s="68"/>
      <c r="CE80" s="68"/>
      <c r="CF80" s="68"/>
      <c r="CG80" s="68"/>
      <c r="CH80" s="68"/>
      <c r="CI80" s="68"/>
      <c r="CJ80" s="68"/>
      <c r="CK80" s="68"/>
      <c r="CL80" s="68"/>
      <c r="CM80" s="68"/>
      <c r="CN80" s="68"/>
      <c r="CO80" s="68"/>
      <c r="CP80" s="68"/>
      <c r="CQ80" s="68"/>
      <c r="CR80" s="68"/>
      <c r="CS80" s="68"/>
      <c r="CT80" s="68"/>
      <c r="CU80" s="68"/>
      <c r="CV80" s="68"/>
      <c r="CW80" s="68"/>
      <c r="CX80" s="68"/>
      <c r="CY80" s="68"/>
      <c r="CZ80" s="68"/>
      <c r="DA80" s="68"/>
      <c r="DB80" s="68"/>
      <c r="DC80" s="68"/>
      <c r="DD80" s="68"/>
      <c r="DE80" s="68"/>
      <c r="DF80" s="68"/>
      <c r="DG80" s="68"/>
    </row>
    <row r="81" spans="1:111" s="69" customFormat="1" ht="22.5" customHeight="1" x14ac:dyDescent="0.15">
      <c r="A81" s="127"/>
      <c r="B81" s="128"/>
      <c r="C81" s="129"/>
      <c r="D81" s="129"/>
      <c r="E81" s="130"/>
      <c r="F81" s="130"/>
      <c r="G81" s="134"/>
      <c r="H81" s="129"/>
      <c r="I81" s="129"/>
      <c r="J81" s="129" t="s">
        <v>1096</v>
      </c>
      <c r="K81" s="280">
        <f>$K$27</f>
        <v>0</v>
      </c>
      <c r="L81" s="280"/>
      <c r="M81" s="131" t="s">
        <v>1095</v>
      </c>
      <c r="N81" s="131"/>
      <c r="O81" s="132"/>
      <c r="P81" s="68"/>
      <c r="Q81" s="68"/>
      <c r="R81" s="68"/>
      <c r="S81" s="19"/>
      <c r="T81" s="20"/>
      <c r="U81" s="19"/>
      <c r="V81" s="19"/>
      <c r="W81" s="19"/>
      <c r="X81" s="19"/>
      <c r="Y81" s="19"/>
      <c r="Z81" s="19"/>
      <c r="AA81" s="19"/>
      <c r="AB81" s="19"/>
      <c r="AC81" s="33"/>
      <c r="AD81" s="34"/>
      <c r="AE81" s="64"/>
      <c r="AF81" s="19"/>
      <c r="AG81" s="19"/>
      <c r="AJ81" s="71"/>
      <c r="AK81" s="71"/>
      <c r="AL81" s="71"/>
      <c r="AM81" s="68"/>
      <c r="AN81" s="68"/>
      <c r="AO81" s="68"/>
      <c r="AP81" s="68"/>
      <c r="AQ81" s="68"/>
      <c r="AR81" s="68"/>
      <c r="AS81" s="68"/>
      <c r="AT81" s="68"/>
      <c r="AU81" s="68"/>
      <c r="AV81" s="68"/>
      <c r="AW81" s="68"/>
      <c r="AX81" s="68"/>
      <c r="AY81" s="68"/>
      <c r="AZ81" s="68"/>
      <c r="BA81" s="68"/>
      <c r="BB81" s="68"/>
      <c r="BC81" s="68"/>
      <c r="BD81" s="68"/>
      <c r="BE81" s="68"/>
      <c r="BF81" s="68"/>
      <c r="BG81" s="68"/>
      <c r="BH81" s="68"/>
      <c r="BI81" s="68"/>
      <c r="BJ81" s="68"/>
      <c r="BK81" s="68"/>
      <c r="BL81" s="68"/>
      <c r="BM81" s="68"/>
      <c r="BN81" s="68"/>
      <c r="BO81" s="68"/>
      <c r="BP81" s="68"/>
      <c r="BQ81" s="68"/>
      <c r="BR81" s="68"/>
      <c r="BS81" s="68"/>
      <c r="BT81" s="68"/>
      <c r="BU81" s="68"/>
      <c r="BV81" s="68"/>
      <c r="BW81" s="68"/>
      <c r="BX81" s="68"/>
      <c r="BY81" s="68"/>
      <c r="BZ81" s="68"/>
      <c r="CA81" s="68"/>
      <c r="CB81" s="68"/>
      <c r="CC81" s="68"/>
      <c r="CD81" s="68"/>
      <c r="CE81" s="68"/>
      <c r="CF81" s="68"/>
      <c r="CG81" s="68"/>
      <c r="CH81" s="68"/>
      <c r="CI81" s="68"/>
      <c r="CJ81" s="68"/>
      <c r="CK81" s="68"/>
      <c r="CL81" s="68"/>
      <c r="CM81" s="68"/>
      <c r="CN81" s="68"/>
      <c r="CO81" s="68"/>
      <c r="CP81" s="68"/>
      <c r="CQ81" s="68"/>
      <c r="CR81" s="68"/>
      <c r="CS81" s="68"/>
      <c r="CT81" s="68"/>
      <c r="CU81" s="68"/>
      <c r="CV81" s="68"/>
      <c r="CW81" s="68"/>
      <c r="CX81" s="68"/>
      <c r="CY81" s="68"/>
      <c r="CZ81" s="68"/>
      <c r="DA81" s="68"/>
      <c r="DB81" s="68"/>
      <c r="DC81" s="68"/>
      <c r="DD81" s="68"/>
      <c r="DE81" s="68"/>
      <c r="DF81" s="68"/>
      <c r="DG81" s="68"/>
    </row>
    <row r="82" spans="1:111" s="69" customFormat="1" ht="32.25" customHeight="1" x14ac:dyDescent="0.15">
      <c r="A82" s="279" t="str">
        <f>$A$1</f>
        <v>第27回 西村山陸上競技選手権大会　参加申込一覧表</v>
      </c>
      <c r="B82" s="279"/>
      <c r="C82" s="279"/>
      <c r="D82" s="279"/>
      <c r="E82" s="279"/>
      <c r="F82" s="279"/>
      <c r="G82" s="279"/>
      <c r="H82" s="279"/>
      <c r="I82" s="279"/>
      <c r="J82" s="279"/>
      <c r="K82" s="279"/>
      <c r="L82" s="279"/>
      <c r="M82" s="279"/>
      <c r="N82" s="279"/>
      <c r="O82" s="279"/>
      <c r="P82" s="68"/>
      <c r="Q82" s="68"/>
      <c r="R82" s="68"/>
      <c r="S82" s="19"/>
      <c r="T82" s="20"/>
      <c r="U82" s="19"/>
      <c r="V82" s="19"/>
      <c r="W82" s="19"/>
      <c r="X82" s="19"/>
      <c r="Y82" s="19"/>
      <c r="Z82" s="19"/>
      <c r="AA82" s="19"/>
      <c r="AB82" s="19"/>
      <c r="AC82" s="33"/>
      <c r="AD82" s="34"/>
      <c r="AE82" s="64"/>
      <c r="AF82" s="19"/>
      <c r="AG82" s="19"/>
      <c r="AJ82" s="71"/>
      <c r="AK82" s="71"/>
      <c r="AL82" s="71"/>
      <c r="AM82" s="68"/>
      <c r="AN82" s="68"/>
      <c r="AO82" s="68"/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68"/>
      <c r="BC82" s="68"/>
      <c r="BD82" s="68"/>
      <c r="BE82" s="68"/>
      <c r="BF82" s="68"/>
      <c r="BG82" s="68"/>
      <c r="BH82" s="68"/>
      <c r="BI82" s="68"/>
      <c r="BJ82" s="68"/>
      <c r="BK82" s="68"/>
      <c r="BL82" s="68"/>
      <c r="BM82" s="68"/>
      <c r="BN82" s="68"/>
      <c r="BO82" s="68"/>
      <c r="BP82" s="68"/>
      <c r="BQ82" s="68"/>
      <c r="BR82" s="68"/>
      <c r="BS82" s="68"/>
      <c r="BT82" s="68"/>
      <c r="BU82" s="68"/>
      <c r="BV82" s="68"/>
      <c r="BW82" s="68"/>
      <c r="BX82" s="68"/>
      <c r="BY82" s="68"/>
      <c r="BZ82" s="68"/>
      <c r="CA82" s="68"/>
      <c r="CB82" s="68"/>
      <c r="CC82" s="68"/>
      <c r="CD82" s="68"/>
      <c r="CE82" s="68"/>
      <c r="CF82" s="68"/>
      <c r="CG82" s="68"/>
      <c r="CH82" s="68"/>
      <c r="CI82" s="68"/>
      <c r="CJ82" s="68"/>
      <c r="CK82" s="68"/>
      <c r="CL82" s="68"/>
      <c r="CM82" s="68"/>
      <c r="CN82" s="68"/>
      <c r="CO82" s="68"/>
      <c r="CP82" s="68"/>
      <c r="CQ82" s="68"/>
      <c r="CR82" s="68"/>
      <c r="CS82" s="68"/>
      <c r="CT82" s="68"/>
      <c r="CU82" s="68"/>
      <c r="CV82" s="68"/>
      <c r="CW82" s="68"/>
      <c r="CX82" s="68"/>
      <c r="CY82" s="68"/>
      <c r="CZ82" s="68"/>
      <c r="DA82" s="68"/>
      <c r="DB82" s="68"/>
      <c r="DC82" s="68"/>
      <c r="DD82" s="68"/>
      <c r="DE82" s="68"/>
      <c r="DF82" s="68"/>
      <c r="DG82" s="68"/>
    </row>
    <row r="83" spans="1:111" s="69" customFormat="1" ht="7.5" customHeight="1" x14ac:dyDescent="0.15">
      <c r="A83" s="72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68"/>
      <c r="Q83" s="68"/>
      <c r="R83" s="68"/>
      <c r="S83" s="19"/>
      <c r="T83" s="20"/>
      <c r="U83" s="19"/>
      <c r="V83" s="19"/>
      <c r="W83" s="19"/>
      <c r="X83" s="19"/>
      <c r="Y83" s="19"/>
      <c r="Z83" s="19"/>
      <c r="AA83" s="19"/>
      <c r="AB83" s="19"/>
      <c r="AC83" s="33"/>
      <c r="AD83" s="34"/>
      <c r="AE83" s="64"/>
      <c r="AF83" s="19"/>
      <c r="AG83" s="19"/>
      <c r="AJ83" s="71"/>
      <c r="AK83" s="71"/>
      <c r="AL83" s="71"/>
      <c r="AM83" s="68"/>
      <c r="AN83" s="68"/>
      <c r="AO83" s="68"/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  <c r="BE83" s="68"/>
      <c r="BF83" s="68"/>
      <c r="BG83" s="68"/>
      <c r="BH83" s="68"/>
      <c r="BI83" s="68"/>
      <c r="BJ83" s="68"/>
      <c r="BK83" s="68"/>
      <c r="BL83" s="68"/>
      <c r="BM83" s="68"/>
      <c r="BN83" s="68"/>
      <c r="BO83" s="68"/>
      <c r="BP83" s="68"/>
      <c r="BQ83" s="68"/>
      <c r="BR83" s="68"/>
      <c r="BS83" s="68"/>
      <c r="BT83" s="68"/>
      <c r="BU83" s="68"/>
      <c r="BV83" s="68"/>
      <c r="BW83" s="68"/>
      <c r="BX83" s="68"/>
      <c r="BY83" s="68"/>
      <c r="BZ83" s="68"/>
      <c r="CA83" s="68"/>
      <c r="CB83" s="68"/>
      <c r="CC83" s="68"/>
      <c r="CD83" s="68"/>
      <c r="CE83" s="68"/>
      <c r="CF83" s="68"/>
      <c r="CG83" s="68"/>
      <c r="CH83" s="68"/>
      <c r="CI83" s="68"/>
      <c r="CJ83" s="68"/>
      <c r="CK83" s="68"/>
      <c r="CL83" s="68"/>
      <c r="CM83" s="68"/>
      <c r="CN83" s="68"/>
      <c r="CO83" s="68"/>
      <c r="CP83" s="68"/>
      <c r="CQ83" s="68"/>
      <c r="CR83" s="68"/>
      <c r="CS83" s="68"/>
      <c r="CT83" s="68"/>
      <c r="CU83" s="68"/>
      <c r="CV83" s="68"/>
      <c r="CW83" s="68"/>
      <c r="CX83" s="68"/>
      <c r="CY83" s="68"/>
      <c r="CZ83" s="68"/>
      <c r="DA83" s="68"/>
      <c r="DB83" s="68"/>
      <c r="DC83" s="68"/>
      <c r="DD83" s="68"/>
      <c r="DE83" s="68"/>
      <c r="DF83" s="68"/>
      <c r="DG83" s="68"/>
    </row>
    <row r="84" spans="1:111" s="71" customFormat="1" ht="22.5" customHeight="1" x14ac:dyDescent="0.15">
      <c r="A84" s="221" t="s">
        <v>0</v>
      </c>
      <c r="B84" s="222"/>
      <c r="C84" s="293">
        <f>$C$3</f>
        <v>0</v>
      </c>
      <c r="D84" s="294"/>
      <c r="E84" s="294"/>
      <c r="F84" s="294"/>
      <c r="G84" s="294"/>
      <c r="H84" s="294"/>
      <c r="I84" s="294"/>
      <c r="J84" s="294"/>
      <c r="K84" s="149" t="s">
        <v>1093</v>
      </c>
      <c r="L84" s="285">
        <f>$L$3</f>
        <v>0</v>
      </c>
      <c r="M84" s="285"/>
      <c r="N84" s="285"/>
      <c r="O84" s="286"/>
      <c r="P84" s="68"/>
      <c r="Q84" s="68"/>
      <c r="R84" s="68"/>
      <c r="S84" s="19"/>
      <c r="T84" s="20"/>
      <c r="U84" s="19"/>
      <c r="V84" s="19"/>
      <c r="W84" s="19"/>
      <c r="X84" s="19"/>
      <c r="Y84" s="19"/>
      <c r="AE84" s="87"/>
      <c r="AF84" s="19"/>
      <c r="AG84" s="19"/>
      <c r="AH84" s="69"/>
      <c r="AI84" s="69"/>
      <c r="AM84" s="68"/>
      <c r="AN84" s="68"/>
      <c r="AO84" s="68"/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68"/>
      <c r="BF84" s="68"/>
      <c r="BG84" s="68"/>
      <c r="BH84" s="68"/>
      <c r="BI84" s="68"/>
      <c r="BJ84" s="68"/>
      <c r="BK84" s="68"/>
      <c r="BL84" s="68"/>
      <c r="BM84" s="68"/>
      <c r="BN84" s="68"/>
      <c r="BO84" s="68"/>
      <c r="BP84" s="68"/>
      <c r="BQ84" s="68"/>
      <c r="BR84" s="68"/>
      <c r="BS84" s="68"/>
      <c r="BT84" s="68"/>
      <c r="BU84" s="68"/>
      <c r="BV84" s="68"/>
      <c r="BW84" s="68"/>
      <c r="BX84" s="68"/>
      <c r="BY84" s="68"/>
      <c r="BZ84" s="68"/>
      <c r="CA84" s="68"/>
      <c r="CB84" s="68"/>
      <c r="CC84" s="68"/>
      <c r="CD84" s="68"/>
      <c r="CE84" s="68"/>
      <c r="CF84" s="68"/>
      <c r="CG84" s="68"/>
      <c r="CH84" s="68"/>
      <c r="CI84" s="68"/>
      <c r="CJ84" s="68"/>
      <c r="CK84" s="68"/>
      <c r="CL84" s="68"/>
      <c r="CM84" s="68"/>
      <c r="CN84" s="68"/>
      <c r="CO84" s="68"/>
      <c r="CP84" s="68"/>
      <c r="CQ84" s="68"/>
      <c r="CR84" s="68"/>
      <c r="CS84" s="68"/>
      <c r="CT84" s="68"/>
      <c r="CU84" s="68"/>
      <c r="CV84" s="68"/>
      <c r="CW84" s="68"/>
      <c r="CX84" s="68"/>
      <c r="CY84" s="68"/>
      <c r="CZ84" s="68"/>
      <c r="DA84" s="68"/>
      <c r="DB84" s="68"/>
      <c r="DC84" s="68"/>
      <c r="DD84" s="68"/>
      <c r="DE84" s="68"/>
      <c r="DF84" s="68"/>
      <c r="DG84" s="68"/>
    </row>
    <row r="85" spans="1:111" s="71" customFormat="1" ht="22.5" customHeight="1" x14ac:dyDescent="0.15">
      <c r="A85" s="188" t="s">
        <v>13</v>
      </c>
      <c r="B85" s="219"/>
      <c r="C85" s="276">
        <f>$C$4</f>
        <v>0</v>
      </c>
      <c r="D85" s="277"/>
      <c r="E85" s="277"/>
      <c r="F85" s="277"/>
      <c r="G85" s="277"/>
      <c r="H85" s="277"/>
      <c r="I85" s="277"/>
      <c r="J85" s="277"/>
      <c r="K85" s="150" t="s">
        <v>1094</v>
      </c>
      <c r="L85" s="277">
        <f>$L$4</f>
        <v>0</v>
      </c>
      <c r="M85" s="277"/>
      <c r="N85" s="277"/>
      <c r="O85" s="281"/>
      <c r="P85" s="68"/>
      <c r="Q85" s="68"/>
      <c r="R85" s="68"/>
      <c r="S85" s="19"/>
      <c r="T85" s="20"/>
      <c r="U85" s="19"/>
      <c r="V85" s="19"/>
      <c r="W85" s="19"/>
      <c r="X85" s="19"/>
      <c r="Y85" s="19"/>
      <c r="AE85" s="87"/>
      <c r="AF85" s="19"/>
      <c r="AG85" s="19"/>
      <c r="AH85" s="69"/>
      <c r="AI85" s="69"/>
      <c r="AM85" s="68"/>
      <c r="AN85" s="68"/>
      <c r="AO85" s="68"/>
      <c r="AP85" s="68"/>
      <c r="AQ85" s="68"/>
      <c r="AR85" s="68"/>
      <c r="AS85" s="68"/>
      <c r="AT85" s="68"/>
      <c r="AU85" s="68"/>
      <c r="AV85" s="68"/>
      <c r="AW85" s="68"/>
      <c r="AX85" s="68"/>
      <c r="AY85" s="68"/>
      <c r="AZ85" s="68"/>
      <c r="BA85" s="68"/>
      <c r="BB85" s="68"/>
      <c r="BC85" s="68"/>
      <c r="BD85" s="68"/>
      <c r="BE85" s="68"/>
      <c r="BF85" s="68"/>
      <c r="BG85" s="68"/>
      <c r="BH85" s="68"/>
      <c r="BI85" s="68"/>
      <c r="BJ85" s="68"/>
      <c r="BK85" s="68"/>
      <c r="BL85" s="68"/>
      <c r="BM85" s="68"/>
      <c r="BN85" s="68"/>
      <c r="BO85" s="68"/>
      <c r="BP85" s="68"/>
      <c r="BQ85" s="68"/>
      <c r="BR85" s="68"/>
      <c r="BS85" s="68"/>
      <c r="BT85" s="68"/>
      <c r="BU85" s="68"/>
      <c r="BV85" s="68"/>
      <c r="BW85" s="68"/>
      <c r="BX85" s="68"/>
      <c r="BY85" s="68"/>
      <c r="BZ85" s="68"/>
      <c r="CA85" s="68"/>
      <c r="CB85" s="68"/>
      <c r="CC85" s="68"/>
      <c r="CD85" s="68"/>
      <c r="CE85" s="68"/>
      <c r="CF85" s="68"/>
      <c r="CG85" s="68"/>
      <c r="CH85" s="68"/>
      <c r="CI85" s="68"/>
      <c r="CJ85" s="68"/>
      <c r="CK85" s="68"/>
      <c r="CL85" s="68"/>
      <c r="CM85" s="68"/>
      <c r="CN85" s="68"/>
      <c r="CO85" s="68"/>
      <c r="CP85" s="68"/>
      <c r="CQ85" s="68"/>
      <c r="CR85" s="68"/>
      <c r="CS85" s="68"/>
      <c r="CT85" s="68"/>
      <c r="CU85" s="68"/>
      <c r="CV85" s="68"/>
      <c r="CW85" s="68"/>
      <c r="CX85" s="68"/>
      <c r="CY85" s="68"/>
      <c r="CZ85" s="68"/>
      <c r="DA85" s="68"/>
      <c r="DB85" s="68"/>
      <c r="DC85" s="68"/>
      <c r="DD85" s="68"/>
      <c r="DE85" s="68"/>
      <c r="DF85" s="68"/>
      <c r="DG85" s="68"/>
    </row>
    <row r="86" spans="1:111" s="71" customFormat="1" ht="17.25" customHeight="1" x14ac:dyDescent="0.15">
      <c r="A86" s="201"/>
      <c r="B86" s="197" t="s">
        <v>1088</v>
      </c>
      <c r="C86" s="198"/>
      <c r="D86" s="203" t="s">
        <v>1089</v>
      </c>
      <c r="E86" s="197" t="s">
        <v>9</v>
      </c>
      <c r="F86" s="254"/>
      <c r="G86" s="254"/>
      <c r="H86" s="254"/>
      <c r="I86" s="198"/>
      <c r="J86" s="197" t="s">
        <v>1090</v>
      </c>
      <c r="K86" s="254"/>
      <c r="L86" s="254"/>
      <c r="M86" s="254"/>
      <c r="N86" s="198"/>
      <c r="O86" s="190" t="s">
        <v>6</v>
      </c>
      <c r="P86" s="68"/>
      <c r="Q86" s="68"/>
      <c r="R86" s="68"/>
      <c r="S86" s="19"/>
      <c r="T86" s="20"/>
      <c r="U86" s="19"/>
      <c r="V86" s="19"/>
      <c r="W86" s="19"/>
      <c r="X86" s="19"/>
      <c r="Y86" s="19"/>
      <c r="Z86" s="19"/>
      <c r="AA86" s="19"/>
      <c r="AB86" s="19"/>
      <c r="AC86" s="34"/>
      <c r="AD86" s="34"/>
      <c r="AE86" s="64"/>
      <c r="AF86" s="19"/>
      <c r="AG86" s="19"/>
      <c r="AH86" s="69"/>
      <c r="AI86" s="69"/>
      <c r="AM86" s="68"/>
      <c r="AN86" s="68"/>
      <c r="AO86" s="68"/>
      <c r="AP86" s="68"/>
      <c r="AQ86" s="68"/>
      <c r="AR86" s="68"/>
      <c r="AS86" s="68"/>
      <c r="AT86" s="68"/>
      <c r="AU86" s="68"/>
      <c r="AV86" s="68"/>
      <c r="AW86" s="68"/>
      <c r="AX86" s="68"/>
      <c r="AY86" s="68"/>
      <c r="AZ86" s="68"/>
      <c r="BA86" s="68"/>
      <c r="BB86" s="68"/>
      <c r="BC86" s="68"/>
      <c r="BD86" s="68"/>
      <c r="BE86" s="68"/>
      <c r="BF86" s="68"/>
      <c r="BG86" s="68"/>
      <c r="BH86" s="68"/>
      <c r="BI86" s="68"/>
      <c r="BJ86" s="68"/>
      <c r="BK86" s="68"/>
      <c r="BL86" s="68"/>
      <c r="BM86" s="68"/>
      <c r="BN86" s="68"/>
      <c r="BO86" s="68"/>
      <c r="BP86" s="68"/>
      <c r="BQ86" s="68"/>
      <c r="BR86" s="68"/>
      <c r="BS86" s="68"/>
      <c r="BT86" s="68"/>
      <c r="BU86" s="68"/>
      <c r="BV86" s="68"/>
      <c r="BW86" s="68"/>
      <c r="BX86" s="68"/>
      <c r="BY86" s="68"/>
      <c r="BZ86" s="68"/>
      <c r="CA86" s="68"/>
      <c r="CB86" s="68"/>
      <c r="CC86" s="68"/>
      <c r="CD86" s="68"/>
      <c r="CE86" s="68"/>
      <c r="CF86" s="68"/>
      <c r="CG86" s="68"/>
      <c r="CH86" s="68"/>
      <c r="CI86" s="68"/>
      <c r="CJ86" s="68"/>
      <c r="CK86" s="68"/>
      <c r="CL86" s="68"/>
      <c r="CM86" s="68"/>
      <c r="CN86" s="68"/>
      <c r="CO86" s="68"/>
      <c r="CP86" s="68"/>
      <c r="CQ86" s="68"/>
      <c r="CR86" s="68"/>
      <c r="CS86" s="68"/>
      <c r="CT86" s="68"/>
      <c r="CU86" s="68"/>
      <c r="CV86" s="68"/>
      <c r="CW86" s="68"/>
      <c r="CX86" s="68"/>
      <c r="CY86" s="68"/>
      <c r="CZ86" s="68"/>
      <c r="DA86" s="68"/>
      <c r="DB86" s="68"/>
      <c r="DC86" s="68"/>
      <c r="DD86" s="68"/>
      <c r="DE86" s="68"/>
      <c r="DF86" s="68"/>
      <c r="DG86" s="68"/>
    </row>
    <row r="87" spans="1:111" s="71" customFormat="1" ht="17.25" customHeight="1" thickBot="1" x14ac:dyDescent="0.2">
      <c r="A87" s="202"/>
      <c r="B87" s="199"/>
      <c r="C87" s="200"/>
      <c r="D87" s="204"/>
      <c r="E87" s="199"/>
      <c r="F87" s="255"/>
      <c r="G87" s="255"/>
      <c r="H87" s="255"/>
      <c r="I87" s="200"/>
      <c r="J87" s="175" t="s">
        <v>1</v>
      </c>
      <c r="K87" s="175" t="s">
        <v>1091</v>
      </c>
      <c r="L87" s="175" t="s">
        <v>1092</v>
      </c>
      <c r="M87" s="175" t="s">
        <v>3</v>
      </c>
      <c r="N87" s="175" t="s">
        <v>1410</v>
      </c>
      <c r="O87" s="191"/>
      <c r="P87" s="68"/>
      <c r="Q87" s="68"/>
      <c r="R87" s="68"/>
      <c r="S87" s="17" t="s">
        <v>18</v>
      </c>
      <c r="T87" s="18" t="s">
        <v>501</v>
      </c>
      <c r="U87" s="17" t="s">
        <v>866</v>
      </c>
      <c r="V87" s="17" t="s">
        <v>846</v>
      </c>
      <c r="W87" s="17" t="s">
        <v>847</v>
      </c>
      <c r="X87" s="17" t="s">
        <v>19</v>
      </c>
      <c r="Y87" s="17" t="s">
        <v>20</v>
      </c>
      <c r="Z87" s="17" t="s">
        <v>21</v>
      </c>
      <c r="AA87" s="17" t="s">
        <v>22</v>
      </c>
      <c r="AB87" s="17" t="s">
        <v>23</v>
      </c>
      <c r="AC87" s="35" t="s">
        <v>495</v>
      </c>
      <c r="AD87" s="35" t="s">
        <v>24</v>
      </c>
      <c r="AE87" s="63" t="s">
        <v>1119</v>
      </c>
      <c r="AF87" s="17" t="s">
        <v>500</v>
      </c>
      <c r="AG87" s="17" t="s">
        <v>1101</v>
      </c>
      <c r="AH87" s="69" t="s">
        <v>917</v>
      </c>
      <c r="AI87" s="69"/>
      <c r="AJ87" s="71" t="s">
        <v>1103</v>
      </c>
      <c r="AM87" s="68"/>
      <c r="AN87" s="68"/>
      <c r="AO87" s="68"/>
      <c r="AP87" s="68"/>
      <c r="AQ87" s="68"/>
      <c r="AR87" s="68"/>
      <c r="AS87" s="68"/>
      <c r="AT87" s="68"/>
      <c r="AU87" s="68"/>
      <c r="AV87" s="68"/>
      <c r="AW87" s="68"/>
      <c r="AX87" s="68"/>
      <c r="AY87" s="68"/>
      <c r="AZ87" s="68"/>
      <c r="BA87" s="68"/>
      <c r="BB87" s="68"/>
      <c r="BC87" s="68"/>
      <c r="BD87" s="68"/>
      <c r="BE87" s="68"/>
      <c r="BF87" s="68"/>
      <c r="BG87" s="68"/>
      <c r="BH87" s="68"/>
      <c r="BI87" s="68"/>
      <c r="BJ87" s="68"/>
      <c r="BK87" s="68"/>
      <c r="BL87" s="68"/>
      <c r="BM87" s="68"/>
      <c r="BN87" s="68"/>
      <c r="BO87" s="68"/>
      <c r="BP87" s="68"/>
      <c r="BQ87" s="68"/>
      <c r="BR87" s="68"/>
      <c r="BS87" s="68"/>
      <c r="BT87" s="68"/>
      <c r="BU87" s="68"/>
      <c r="BV87" s="68"/>
      <c r="BW87" s="68"/>
      <c r="BX87" s="68"/>
      <c r="BY87" s="68"/>
      <c r="BZ87" s="68"/>
      <c r="CA87" s="68"/>
      <c r="CB87" s="68"/>
      <c r="CC87" s="68"/>
      <c r="CD87" s="68"/>
      <c r="CE87" s="68"/>
      <c r="CF87" s="68"/>
      <c r="CG87" s="68"/>
      <c r="CH87" s="68"/>
      <c r="CI87" s="68"/>
      <c r="CJ87" s="68"/>
      <c r="CK87" s="68"/>
      <c r="CL87" s="68"/>
      <c r="CM87" s="68"/>
      <c r="CN87" s="68"/>
      <c r="CO87" s="68"/>
      <c r="CP87" s="68"/>
      <c r="CQ87" s="68"/>
      <c r="CR87" s="68"/>
      <c r="CS87" s="68"/>
      <c r="CT87" s="68"/>
      <c r="CU87" s="68"/>
      <c r="CV87" s="68"/>
      <c r="CW87" s="68"/>
      <c r="CX87" s="68"/>
      <c r="CY87" s="68"/>
      <c r="CZ87" s="68"/>
      <c r="DA87" s="68"/>
      <c r="DB87" s="68"/>
      <c r="DC87" s="68"/>
      <c r="DD87" s="68"/>
      <c r="DE87" s="68"/>
      <c r="DF87" s="68"/>
      <c r="DG87" s="68"/>
    </row>
    <row r="88" spans="1:111" s="69" customFormat="1" ht="22.5" customHeight="1" thickTop="1" x14ac:dyDescent="0.15">
      <c r="A88" s="272">
        <v>7</v>
      </c>
      <c r="B88" s="256"/>
      <c r="C88" s="257"/>
      <c r="D88" s="265"/>
      <c r="E88" s="282"/>
      <c r="F88" s="283"/>
      <c r="G88" s="283"/>
      <c r="H88" s="283"/>
      <c r="I88" s="284"/>
      <c r="J88" s="29"/>
      <c r="K88" s="29"/>
      <c r="L88" s="29"/>
      <c r="M88" s="29"/>
      <c r="N88" s="25"/>
      <c r="O88" s="30"/>
      <c r="P88" s="68"/>
      <c r="Q88" s="68"/>
      <c r="R88" s="68"/>
      <c r="S88" s="4" t="str">
        <f t="shared" ref="S88:S93" si="31">IF(ISBLANK(J88),"",VLOOKUP(CONCATENATE($AC$4,LEFT($B$88,1)),$S$150:$T$159,2,FALSE)+J88*100)</f>
        <v/>
      </c>
      <c r="T88" s="22" t="str">
        <f t="shared" ref="T88:T93" si="32">IF(ISBLANK(J88),"",$B$88)</f>
        <v/>
      </c>
      <c r="U88" s="3" t="str">
        <f>IF($T88="","",VLOOKUP($T88,'(種目・作業用)'!$A$2:$D$11,2,FALSE))</f>
        <v/>
      </c>
      <c r="V88" s="3" t="str">
        <f>IF($T88="","",VLOOKUP($T88,'(種目・作業用)'!$A$2:$D$11,3,FALSE))</f>
        <v/>
      </c>
      <c r="W88" s="3" t="str">
        <f>IF($T88="","",VLOOKUP($T88,'(種目・作業用)'!$A$2:$D$11,4,FALSE))</f>
        <v/>
      </c>
      <c r="X88" s="23" t="str">
        <f>IF(E88="","",E88)</f>
        <v/>
      </c>
      <c r="Y88" s="4" t="str">
        <f t="shared" si="25"/>
        <v/>
      </c>
      <c r="Z88" s="4" t="str">
        <f t="shared" si="19"/>
        <v/>
      </c>
      <c r="AA88" s="4" t="str">
        <f t="shared" si="20"/>
        <v/>
      </c>
      <c r="AB88" s="4" t="str">
        <f t="shared" si="21"/>
        <v/>
      </c>
      <c r="AC88" s="31" t="str">
        <f t="shared" si="26"/>
        <v/>
      </c>
      <c r="AD88" s="32" t="str">
        <f t="shared" si="27"/>
        <v/>
      </c>
      <c r="AE88" s="62" t="str">
        <f t="shared" ref="AE88:AE93" si="33">IF(ISBLANK(J88),"",IF(LEFT($B$88,1)="男",1,2))</f>
        <v/>
      </c>
      <c r="AF88" s="4"/>
      <c r="AG88" s="4" t="str">
        <f t="shared" si="23"/>
        <v/>
      </c>
      <c r="AH88" s="77" t="e">
        <f>VLOOKUP('申込書（個人種目）'!$AA$5,'申込書（個人種目）'!$B$263:$D$611,2,FALSE)</f>
        <v>#N/A</v>
      </c>
      <c r="AJ88" s="70" t="str">
        <f t="shared" si="24"/>
        <v>　</v>
      </c>
      <c r="AK88" s="71"/>
      <c r="AL88" s="71"/>
      <c r="AM88" s="68"/>
      <c r="AN88" s="68"/>
      <c r="AO88" s="68"/>
      <c r="AP88" s="68"/>
      <c r="AQ88" s="68"/>
      <c r="AR88" s="68"/>
      <c r="AS88" s="68"/>
      <c r="AT88" s="68"/>
      <c r="AU88" s="68"/>
      <c r="AV88" s="68"/>
      <c r="AW88" s="68"/>
      <c r="AX88" s="68"/>
      <c r="AY88" s="68"/>
      <c r="AZ88" s="68"/>
      <c r="BA88" s="68"/>
      <c r="BB88" s="68"/>
      <c r="BC88" s="68"/>
      <c r="BD88" s="68"/>
      <c r="BE88" s="68"/>
      <c r="BF88" s="68"/>
      <c r="BG88" s="68"/>
      <c r="BH88" s="68"/>
      <c r="BI88" s="68"/>
      <c r="BJ88" s="68"/>
      <c r="BK88" s="68"/>
      <c r="BL88" s="68"/>
      <c r="BM88" s="68"/>
      <c r="BN88" s="68"/>
      <c r="BO88" s="68"/>
      <c r="BP88" s="68"/>
      <c r="BQ88" s="68"/>
      <c r="BR88" s="68"/>
      <c r="BS88" s="68"/>
      <c r="BT88" s="68"/>
      <c r="BU88" s="68"/>
      <c r="BV88" s="68"/>
      <c r="BW88" s="68"/>
      <c r="BX88" s="68"/>
      <c r="BY88" s="68"/>
      <c r="BZ88" s="68"/>
      <c r="CA88" s="68"/>
      <c r="CB88" s="68"/>
      <c r="CC88" s="68"/>
      <c r="CD88" s="68"/>
      <c r="CE88" s="68"/>
      <c r="CF88" s="68"/>
      <c r="CG88" s="68"/>
      <c r="CH88" s="68"/>
      <c r="CI88" s="68"/>
      <c r="CJ88" s="68"/>
      <c r="CK88" s="68"/>
      <c r="CL88" s="68"/>
      <c r="CM88" s="68"/>
      <c r="CN88" s="68"/>
      <c r="CO88" s="68"/>
      <c r="CP88" s="68"/>
      <c r="CQ88" s="68"/>
      <c r="CR88" s="68"/>
      <c r="CS88" s="68"/>
      <c r="CT88" s="68"/>
      <c r="CU88" s="68"/>
      <c r="CV88" s="68"/>
      <c r="CW88" s="68"/>
      <c r="CX88" s="68"/>
      <c r="CY88" s="68"/>
      <c r="CZ88" s="68"/>
      <c r="DA88" s="68"/>
      <c r="DB88" s="68"/>
      <c r="DC88" s="68"/>
      <c r="DD88" s="68"/>
      <c r="DE88" s="68"/>
      <c r="DF88" s="68"/>
      <c r="DG88" s="68"/>
    </row>
    <row r="89" spans="1:111" s="69" customFormat="1" ht="22.5" customHeight="1" x14ac:dyDescent="0.15">
      <c r="A89" s="252"/>
      <c r="B89" s="258"/>
      <c r="C89" s="259"/>
      <c r="D89" s="266"/>
      <c r="E89" s="282"/>
      <c r="F89" s="283"/>
      <c r="G89" s="283"/>
      <c r="H89" s="283"/>
      <c r="I89" s="284"/>
      <c r="J89" s="12"/>
      <c r="K89" s="12"/>
      <c r="L89" s="12"/>
      <c r="M89" s="12"/>
      <c r="N89" s="12"/>
      <c r="O89" s="13"/>
      <c r="P89" s="68"/>
      <c r="Q89" s="68"/>
      <c r="R89" s="68"/>
      <c r="S89" s="4" t="str">
        <f t="shared" si="31"/>
        <v/>
      </c>
      <c r="T89" s="22" t="str">
        <f t="shared" si="32"/>
        <v/>
      </c>
      <c r="U89" s="3" t="str">
        <f>IF($T89="","",VLOOKUP($T89,'(種目・作業用)'!$A$2:$D$11,2,FALSE))</f>
        <v/>
      </c>
      <c r="V89" s="3" t="str">
        <f>IF($T89="","",VLOOKUP($T89,'(種目・作業用)'!$A$2:$D$11,3,FALSE))</f>
        <v/>
      </c>
      <c r="W89" s="3" t="str">
        <f>IF($T89="","",VLOOKUP($T89,'(種目・作業用)'!$A$2:$D$11,4,FALSE))</f>
        <v/>
      </c>
      <c r="X89" s="23"/>
      <c r="Y89" s="4" t="str">
        <f t="shared" si="25"/>
        <v/>
      </c>
      <c r="Z89" s="4" t="str">
        <f t="shared" si="19"/>
        <v/>
      </c>
      <c r="AA89" s="4" t="str">
        <f t="shared" si="20"/>
        <v/>
      </c>
      <c r="AB89" s="4" t="str">
        <f t="shared" si="21"/>
        <v/>
      </c>
      <c r="AC89" s="31" t="str">
        <f t="shared" si="26"/>
        <v/>
      </c>
      <c r="AD89" s="32" t="str">
        <f t="shared" si="27"/>
        <v/>
      </c>
      <c r="AE89" s="62" t="str">
        <f t="shared" si="33"/>
        <v/>
      </c>
      <c r="AF89" s="4"/>
      <c r="AG89" s="4" t="str">
        <f t="shared" si="23"/>
        <v/>
      </c>
      <c r="AH89" s="77" t="e">
        <f>VLOOKUP('申込書（個人種目）'!$AA$5,'申込書（個人種目）'!$B$263:$D$611,2,FALSE)</f>
        <v>#N/A</v>
      </c>
      <c r="AJ89" s="70" t="str">
        <f t="shared" si="24"/>
        <v>　</v>
      </c>
      <c r="AK89" s="71"/>
      <c r="AL89" s="71"/>
      <c r="AM89" s="68"/>
      <c r="AN89" s="68"/>
      <c r="AO89" s="68"/>
      <c r="AP89" s="68"/>
      <c r="AQ89" s="68"/>
      <c r="AR89" s="68"/>
      <c r="AS89" s="68"/>
      <c r="AT89" s="68"/>
      <c r="AU89" s="68"/>
      <c r="AV89" s="68"/>
      <c r="AW89" s="68"/>
      <c r="AX89" s="68"/>
      <c r="AY89" s="68"/>
      <c r="AZ89" s="68"/>
      <c r="BA89" s="68"/>
      <c r="BB89" s="68"/>
      <c r="BC89" s="68"/>
      <c r="BD89" s="68"/>
      <c r="BE89" s="68"/>
      <c r="BF89" s="68"/>
      <c r="BG89" s="68"/>
      <c r="BH89" s="68"/>
      <c r="BI89" s="68"/>
      <c r="BJ89" s="68"/>
      <c r="BK89" s="68"/>
      <c r="BL89" s="68"/>
      <c r="BM89" s="68"/>
      <c r="BN89" s="68"/>
      <c r="BO89" s="68"/>
      <c r="BP89" s="68"/>
      <c r="BQ89" s="68"/>
      <c r="BR89" s="68"/>
      <c r="BS89" s="68"/>
      <c r="BT89" s="68"/>
      <c r="BU89" s="68"/>
      <c r="BV89" s="68"/>
      <c r="BW89" s="68"/>
      <c r="BX89" s="68"/>
      <c r="BY89" s="68"/>
      <c r="BZ89" s="68"/>
      <c r="CA89" s="68"/>
      <c r="CB89" s="68"/>
      <c r="CC89" s="68"/>
      <c r="CD89" s="68"/>
      <c r="CE89" s="68"/>
      <c r="CF89" s="68"/>
      <c r="CG89" s="68"/>
      <c r="CH89" s="68"/>
      <c r="CI89" s="68"/>
      <c r="CJ89" s="68"/>
      <c r="CK89" s="68"/>
      <c r="CL89" s="68"/>
      <c r="CM89" s="68"/>
      <c r="CN89" s="68"/>
      <c r="CO89" s="68"/>
      <c r="CP89" s="68"/>
      <c r="CQ89" s="68"/>
      <c r="CR89" s="68"/>
      <c r="CS89" s="68"/>
      <c r="CT89" s="68"/>
      <c r="CU89" s="68"/>
      <c r="CV89" s="68"/>
      <c r="CW89" s="68"/>
      <c r="CX89" s="68"/>
      <c r="CY89" s="68"/>
      <c r="CZ89" s="68"/>
      <c r="DA89" s="68"/>
      <c r="DB89" s="68"/>
      <c r="DC89" s="68"/>
      <c r="DD89" s="68"/>
      <c r="DE89" s="68"/>
      <c r="DF89" s="68"/>
      <c r="DG89" s="68"/>
    </row>
    <row r="90" spans="1:111" s="69" customFormat="1" ht="22.5" customHeight="1" x14ac:dyDescent="0.15">
      <c r="A90" s="252"/>
      <c r="B90" s="258"/>
      <c r="C90" s="259"/>
      <c r="D90" s="266"/>
      <c r="E90" s="282"/>
      <c r="F90" s="283"/>
      <c r="G90" s="283"/>
      <c r="H90" s="283"/>
      <c r="I90" s="284"/>
      <c r="J90" s="12"/>
      <c r="K90" s="12"/>
      <c r="L90" s="12"/>
      <c r="M90" s="12"/>
      <c r="N90" s="12"/>
      <c r="O90" s="13"/>
      <c r="P90" s="68"/>
      <c r="Q90" s="68"/>
      <c r="R90" s="68"/>
      <c r="S90" s="4" t="str">
        <f t="shared" si="31"/>
        <v/>
      </c>
      <c r="T90" s="22" t="str">
        <f t="shared" si="32"/>
        <v/>
      </c>
      <c r="U90" s="3" t="str">
        <f>IF($T90="","",VLOOKUP($T90,'(種目・作業用)'!$A$2:$D$11,2,FALSE))</f>
        <v/>
      </c>
      <c r="V90" s="3" t="str">
        <f>IF($T90="","",VLOOKUP($T90,'(種目・作業用)'!$A$2:$D$11,3,FALSE))</f>
        <v/>
      </c>
      <c r="W90" s="3" t="str">
        <f>IF($T90="","",VLOOKUP($T90,'(種目・作業用)'!$A$2:$D$11,4,FALSE))</f>
        <v/>
      </c>
      <c r="X90" s="23"/>
      <c r="Y90" s="4" t="str">
        <f t="shared" si="25"/>
        <v/>
      </c>
      <c r="Z90" s="4" t="str">
        <f t="shared" si="19"/>
        <v/>
      </c>
      <c r="AA90" s="4" t="str">
        <f t="shared" si="20"/>
        <v/>
      </c>
      <c r="AB90" s="4" t="str">
        <f t="shared" si="21"/>
        <v/>
      </c>
      <c r="AC90" s="31" t="str">
        <f t="shared" si="26"/>
        <v/>
      </c>
      <c r="AD90" s="32" t="str">
        <f t="shared" si="27"/>
        <v/>
      </c>
      <c r="AE90" s="62" t="str">
        <f t="shared" si="33"/>
        <v/>
      </c>
      <c r="AF90" s="4"/>
      <c r="AG90" s="4" t="str">
        <f t="shared" si="23"/>
        <v/>
      </c>
      <c r="AH90" s="77" t="e">
        <f>VLOOKUP('申込書（個人種目）'!$AA$5,'申込書（個人種目）'!$B$263:$D$611,2,FALSE)</f>
        <v>#N/A</v>
      </c>
      <c r="AJ90" s="70" t="str">
        <f t="shared" si="24"/>
        <v>　</v>
      </c>
      <c r="AK90" s="71"/>
      <c r="AL90" s="71"/>
      <c r="AM90" s="68"/>
      <c r="AN90" s="68"/>
      <c r="AO90" s="68"/>
      <c r="AP90" s="68"/>
      <c r="AQ90" s="68"/>
      <c r="AR90" s="68"/>
      <c r="AS90" s="68"/>
      <c r="AT90" s="68"/>
      <c r="AU90" s="68"/>
      <c r="AV90" s="68"/>
      <c r="AW90" s="68"/>
      <c r="AX90" s="68"/>
      <c r="AY90" s="68"/>
      <c r="AZ90" s="68"/>
      <c r="BA90" s="68"/>
      <c r="BB90" s="68"/>
      <c r="BC90" s="68"/>
      <c r="BD90" s="68"/>
      <c r="BE90" s="68"/>
      <c r="BF90" s="68"/>
      <c r="BG90" s="68"/>
      <c r="BH90" s="68"/>
      <c r="BI90" s="68"/>
      <c r="BJ90" s="68"/>
      <c r="BK90" s="68"/>
      <c r="BL90" s="68"/>
      <c r="BM90" s="68"/>
      <c r="BN90" s="68"/>
      <c r="BO90" s="68"/>
      <c r="BP90" s="68"/>
      <c r="BQ90" s="68"/>
      <c r="BR90" s="68"/>
      <c r="BS90" s="68"/>
      <c r="BT90" s="68"/>
      <c r="BU90" s="68"/>
      <c r="BV90" s="68"/>
      <c r="BW90" s="68"/>
      <c r="BX90" s="68"/>
      <c r="BY90" s="68"/>
      <c r="BZ90" s="68"/>
      <c r="CA90" s="68"/>
      <c r="CB90" s="68"/>
      <c r="CC90" s="68"/>
      <c r="CD90" s="68"/>
      <c r="CE90" s="68"/>
      <c r="CF90" s="68"/>
      <c r="CG90" s="68"/>
      <c r="CH90" s="68"/>
      <c r="CI90" s="68"/>
      <c r="CJ90" s="68"/>
      <c r="CK90" s="68"/>
      <c r="CL90" s="68"/>
      <c r="CM90" s="68"/>
      <c r="CN90" s="68"/>
      <c r="CO90" s="68"/>
      <c r="CP90" s="68"/>
      <c r="CQ90" s="68"/>
      <c r="CR90" s="68"/>
      <c r="CS90" s="68"/>
      <c r="CT90" s="68"/>
      <c r="CU90" s="68"/>
      <c r="CV90" s="68"/>
      <c r="CW90" s="68"/>
      <c r="CX90" s="68"/>
      <c r="CY90" s="68"/>
      <c r="CZ90" s="68"/>
      <c r="DA90" s="68"/>
      <c r="DB90" s="68"/>
      <c r="DC90" s="68"/>
      <c r="DD90" s="68"/>
      <c r="DE90" s="68"/>
      <c r="DF90" s="68"/>
      <c r="DG90" s="68"/>
    </row>
    <row r="91" spans="1:111" s="69" customFormat="1" ht="22.5" customHeight="1" x14ac:dyDescent="0.15">
      <c r="A91" s="252"/>
      <c r="B91" s="258"/>
      <c r="C91" s="259"/>
      <c r="D91" s="266"/>
      <c r="E91" s="282"/>
      <c r="F91" s="283"/>
      <c r="G91" s="283"/>
      <c r="H91" s="283"/>
      <c r="I91" s="284"/>
      <c r="J91" s="12"/>
      <c r="K91" s="12"/>
      <c r="L91" s="12"/>
      <c r="M91" s="12"/>
      <c r="N91" s="12"/>
      <c r="O91" s="13"/>
      <c r="P91" s="68"/>
      <c r="Q91" s="68"/>
      <c r="R91" s="68"/>
      <c r="S91" s="4" t="str">
        <f t="shared" si="31"/>
        <v/>
      </c>
      <c r="T91" s="22" t="str">
        <f t="shared" si="32"/>
        <v/>
      </c>
      <c r="U91" s="3" t="str">
        <f>IF($T91="","",VLOOKUP($T91,'(種目・作業用)'!$A$2:$D$11,2,FALSE))</f>
        <v/>
      </c>
      <c r="V91" s="3" t="str">
        <f>IF($T91="","",VLOOKUP($T91,'(種目・作業用)'!$A$2:$D$11,3,FALSE))</f>
        <v/>
      </c>
      <c r="W91" s="3" t="str">
        <f>IF($T91="","",VLOOKUP($T91,'(種目・作業用)'!$A$2:$D$11,4,FALSE))</f>
        <v/>
      </c>
      <c r="X91" s="23"/>
      <c r="Y91" s="4" t="str">
        <f t="shared" si="25"/>
        <v/>
      </c>
      <c r="Z91" s="4" t="str">
        <f t="shared" si="19"/>
        <v/>
      </c>
      <c r="AA91" s="4" t="str">
        <f t="shared" si="20"/>
        <v/>
      </c>
      <c r="AB91" s="4" t="str">
        <f t="shared" si="21"/>
        <v/>
      </c>
      <c r="AC91" s="31" t="str">
        <f t="shared" si="26"/>
        <v/>
      </c>
      <c r="AD91" s="32" t="str">
        <f t="shared" si="27"/>
        <v/>
      </c>
      <c r="AE91" s="62" t="str">
        <f t="shared" si="33"/>
        <v/>
      </c>
      <c r="AF91" s="4"/>
      <c r="AG91" s="4" t="str">
        <f t="shared" si="23"/>
        <v/>
      </c>
      <c r="AH91" s="77" t="e">
        <f>VLOOKUP('申込書（個人種目）'!$AA$5,'申込書（個人種目）'!$B$263:$D$611,2,FALSE)</f>
        <v>#N/A</v>
      </c>
      <c r="AJ91" s="70" t="str">
        <f t="shared" si="24"/>
        <v>　</v>
      </c>
      <c r="AK91" s="71"/>
      <c r="AL91" s="71"/>
      <c r="AM91" s="68"/>
      <c r="AN91" s="68"/>
      <c r="AO91" s="68"/>
      <c r="AP91" s="68"/>
      <c r="AQ91" s="68"/>
      <c r="AR91" s="68"/>
      <c r="AS91" s="68"/>
      <c r="AT91" s="68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8"/>
      <c r="BG91" s="68"/>
      <c r="BH91" s="68"/>
      <c r="BI91" s="68"/>
      <c r="BJ91" s="68"/>
      <c r="BK91" s="68"/>
      <c r="BL91" s="68"/>
      <c r="BM91" s="68"/>
      <c r="BN91" s="68"/>
      <c r="BO91" s="68"/>
      <c r="BP91" s="68"/>
      <c r="BQ91" s="68"/>
      <c r="BR91" s="68"/>
      <c r="BS91" s="68"/>
      <c r="BT91" s="68"/>
      <c r="BU91" s="68"/>
      <c r="BV91" s="68"/>
      <c r="BW91" s="68"/>
      <c r="BX91" s="68"/>
      <c r="BY91" s="68"/>
      <c r="BZ91" s="68"/>
      <c r="CA91" s="68"/>
      <c r="CB91" s="68"/>
      <c r="CC91" s="68"/>
      <c r="CD91" s="68"/>
      <c r="CE91" s="68"/>
      <c r="CF91" s="68"/>
      <c r="CG91" s="68"/>
      <c r="CH91" s="68"/>
      <c r="CI91" s="68"/>
      <c r="CJ91" s="68"/>
      <c r="CK91" s="68"/>
      <c r="CL91" s="68"/>
      <c r="CM91" s="68"/>
      <c r="CN91" s="68"/>
      <c r="CO91" s="68"/>
      <c r="CP91" s="68"/>
      <c r="CQ91" s="68"/>
      <c r="CR91" s="68"/>
      <c r="CS91" s="68"/>
      <c r="CT91" s="68"/>
      <c r="CU91" s="68"/>
      <c r="CV91" s="68"/>
      <c r="CW91" s="68"/>
      <c r="CX91" s="68"/>
      <c r="CY91" s="68"/>
      <c r="CZ91" s="68"/>
      <c r="DA91" s="68"/>
      <c r="DB91" s="68"/>
      <c r="DC91" s="68"/>
      <c r="DD91" s="68"/>
      <c r="DE91" s="68"/>
      <c r="DF91" s="68"/>
      <c r="DG91" s="68"/>
    </row>
    <row r="92" spans="1:111" s="69" customFormat="1" ht="22.5" customHeight="1" x14ac:dyDescent="0.15">
      <c r="A92" s="252"/>
      <c r="B92" s="258"/>
      <c r="C92" s="259"/>
      <c r="D92" s="266"/>
      <c r="E92" s="282"/>
      <c r="F92" s="283"/>
      <c r="G92" s="283"/>
      <c r="H92" s="283"/>
      <c r="I92" s="284"/>
      <c r="J92" s="12"/>
      <c r="K92" s="12"/>
      <c r="L92" s="12"/>
      <c r="M92" s="12"/>
      <c r="N92" s="12"/>
      <c r="O92" s="13"/>
      <c r="P92" s="68"/>
      <c r="Q92" s="68"/>
      <c r="R92" s="68"/>
      <c r="S92" s="4" t="str">
        <f t="shared" si="31"/>
        <v/>
      </c>
      <c r="T92" s="22" t="str">
        <f t="shared" si="32"/>
        <v/>
      </c>
      <c r="U92" s="3" t="str">
        <f>IF($T92="","",VLOOKUP($T92,'(種目・作業用)'!$A$2:$D$11,2,FALSE))</f>
        <v/>
      </c>
      <c r="V92" s="3" t="str">
        <f>IF($T92="","",VLOOKUP($T92,'(種目・作業用)'!$A$2:$D$11,3,FALSE))</f>
        <v/>
      </c>
      <c r="W92" s="3" t="str">
        <f>IF($T92="","",VLOOKUP($T92,'(種目・作業用)'!$A$2:$D$11,4,FALSE))</f>
        <v/>
      </c>
      <c r="X92" s="23"/>
      <c r="Y92" s="4" t="str">
        <f t="shared" si="25"/>
        <v/>
      </c>
      <c r="Z92" s="4" t="str">
        <f t="shared" si="19"/>
        <v/>
      </c>
      <c r="AA92" s="4" t="str">
        <f t="shared" si="20"/>
        <v/>
      </c>
      <c r="AB92" s="4" t="str">
        <f t="shared" si="21"/>
        <v/>
      </c>
      <c r="AC92" s="31" t="str">
        <f t="shared" si="26"/>
        <v/>
      </c>
      <c r="AD92" s="32" t="str">
        <f t="shared" si="27"/>
        <v/>
      </c>
      <c r="AE92" s="62" t="str">
        <f t="shared" si="33"/>
        <v/>
      </c>
      <c r="AF92" s="4"/>
      <c r="AG92" s="4" t="str">
        <f t="shared" si="23"/>
        <v/>
      </c>
      <c r="AH92" s="77" t="e">
        <f>VLOOKUP('申込書（個人種目）'!$AA$5,'申込書（個人種目）'!$B$263:$D$611,2,FALSE)</f>
        <v>#N/A</v>
      </c>
      <c r="AJ92" s="70" t="str">
        <f t="shared" si="24"/>
        <v>　</v>
      </c>
      <c r="AK92" s="71"/>
      <c r="AL92" s="71"/>
      <c r="AM92" s="68"/>
      <c r="AN92" s="68"/>
      <c r="AO92" s="68"/>
      <c r="AP92" s="68"/>
      <c r="AQ92" s="68"/>
      <c r="AR92" s="68"/>
      <c r="AS92" s="68"/>
      <c r="AT92" s="68"/>
      <c r="AU92" s="68"/>
      <c r="AV92" s="68"/>
      <c r="AW92" s="68"/>
      <c r="AX92" s="68"/>
      <c r="AY92" s="68"/>
      <c r="AZ92" s="68"/>
      <c r="BA92" s="68"/>
      <c r="BB92" s="68"/>
      <c r="BC92" s="68"/>
      <c r="BD92" s="68"/>
      <c r="BE92" s="68"/>
      <c r="BF92" s="68"/>
      <c r="BG92" s="68"/>
      <c r="BH92" s="68"/>
      <c r="BI92" s="68"/>
      <c r="BJ92" s="68"/>
      <c r="BK92" s="68"/>
      <c r="BL92" s="68"/>
      <c r="BM92" s="68"/>
      <c r="BN92" s="68"/>
      <c r="BO92" s="68"/>
      <c r="BP92" s="68"/>
      <c r="BQ92" s="68"/>
      <c r="BR92" s="68"/>
      <c r="BS92" s="68"/>
      <c r="BT92" s="68"/>
      <c r="BU92" s="68"/>
      <c r="BV92" s="68"/>
      <c r="BW92" s="68"/>
      <c r="BX92" s="68"/>
      <c r="BY92" s="68"/>
      <c r="BZ92" s="68"/>
      <c r="CA92" s="68"/>
      <c r="CB92" s="68"/>
      <c r="CC92" s="68"/>
      <c r="CD92" s="68"/>
      <c r="CE92" s="68"/>
      <c r="CF92" s="68"/>
      <c r="CG92" s="68"/>
      <c r="CH92" s="68"/>
      <c r="CI92" s="68"/>
      <c r="CJ92" s="68"/>
      <c r="CK92" s="68"/>
      <c r="CL92" s="68"/>
      <c r="CM92" s="68"/>
      <c r="CN92" s="68"/>
      <c r="CO92" s="68"/>
      <c r="CP92" s="68"/>
      <c r="CQ92" s="68"/>
      <c r="CR92" s="68"/>
      <c r="CS92" s="68"/>
      <c r="CT92" s="68"/>
      <c r="CU92" s="68"/>
      <c r="CV92" s="68"/>
      <c r="CW92" s="68"/>
      <c r="CX92" s="68"/>
      <c r="CY92" s="68"/>
      <c r="CZ92" s="68"/>
      <c r="DA92" s="68"/>
      <c r="DB92" s="68"/>
      <c r="DC92" s="68"/>
      <c r="DD92" s="68"/>
      <c r="DE92" s="68"/>
      <c r="DF92" s="68"/>
      <c r="DG92" s="68"/>
    </row>
    <row r="93" spans="1:111" s="69" customFormat="1" ht="22.5" customHeight="1" x14ac:dyDescent="0.15">
      <c r="A93" s="253"/>
      <c r="B93" s="260"/>
      <c r="C93" s="261"/>
      <c r="D93" s="267"/>
      <c r="E93" s="282"/>
      <c r="F93" s="283"/>
      <c r="G93" s="283"/>
      <c r="H93" s="283"/>
      <c r="I93" s="284"/>
      <c r="J93" s="27"/>
      <c r="K93" s="27"/>
      <c r="L93" s="27"/>
      <c r="M93" s="27"/>
      <c r="N93" s="27"/>
      <c r="O93" s="28"/>
      <c r="P93" s="68"/>
      <c r="Q93" s="68"/>
      <c r="R93" s="68"/>
      <c r="S93" s="4" t="str">
        <f t="shared" si="31"/>
        <v/>
      </c>
      <c r="T93" s="22" t="str">
        <f t="shared" si="32"/>
        <v/>
      </c>
      <c r="U93" s="3" t="str">
        <f>IF($T93="","",VLOOKUP($T93,'(種目・作業用)'!$A$2:$D$11,2,FALSE))</f>
        <v/>
      </c>
      <c r="V93" s="3" t="str">
        <f>IF($T93="","",VLOOKUP($T93,'(種目・作業用)'!$A$2:$D$11,3,FALSE))</f>
        <v/>
      </c>
      <c r="W93" s="3" t="str">
        <f>IF($T93="","",VLOOKUP($T93,'(種目・作業用)'!$A$2:$D$11,4,FALSE))</f>
        <v/>
      </c>
      <c r="X93" s="23"/>
      <c r="Y93" s="4" t="str">
        <f t="shared" si="25"/>
        <v/>
      </c>
      <c r="Z93" s="4" t="str">
        <f t="shared" si="19"/>
        <v/>
      </c>
      <c r="AA93" s="4" t="str">
        <f t="shared" si="20"/>
        <v/>
      </c>
      <c r="AB93" s="4" t="str">
        <f t="shared" si="21"/>
        <v/>
      </c>
      <c r="AC93" s="31" t="str">
        <f t="shared" si="26"/>
        <v/>
      </c>
      <c r="AD93" s="32" t="str">
        <f t="shared" si="27"/>
        <v/>
      </c>
      <c r="AE93" s="62" t="str">
        <f t="shared" si="33"/>
        <v/>
      </c>
      <c r="AF93" s="4"/>
      <c r="AG93" s="4" t="str">
        <f t="shared" si="23"/>
        <v/>
      </c>
      <c r="AH93" s="77" t="e">
        <f>VLOOKUP('申込書（個人種目）'!$AA$5,'申込書（個人種目）'!$B$263:$D$611,2,FALSE)</f>
        <v>#N/A</v>
      </c>
      <c r="AJ93" s="70" t="str">
        <f t="shared" si="24"/>
        <v>　</v>
      </c>
      <c r="AK93" s="71"/>
      <c r="AL93" s="71"/>
      <c r="AM93" s="68"/>
      <c r="AN93" s="68"/>
      <c r="AO93" s="68"/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  <c r="BG93" s="68"/>
      <c r="BH93" s="68"/>
      <c r="BI93" s="68"/>
      <c r="BJ93" s="68"/>
      <c r="BK93" s="68"/>
      <c r="BL93" s="68"/>
      <c r="BM93" s="68"/>
      <c r="BN93" s="68"/>
      <c r="BO93" s="68"/>
      <c r="BP93" s="68"/>
      <c r="BQ93" s="68"/>
      <c r="BR93" s="68"/>
      <c r="BS93" s="68"/>
      <c r="BT93" s="68"/>
      <c r="BU93" s="68"/>
      <c r="BV93" s="68"/>
      <c r="BW93" s="68"/>
      <c r="BX93" s="68"/>
      <c r="BY93" s="68"/>
      <c r="BZ93" s="68"/>
      <c r="CA93" s="68"/>
      <c r="CB93" s="68"/>
      <c r="CC93" s="68"/>
      <c r="CD93" s="68"/>
      <c r="CE93" s="68"/>
      <c r="CF93" s="68"/>
      <c r="CG93" s="68"/>
      <c r="CH93" s="68"/>
      <c r="CI93" s="68"/>
      <c r="CJ93" s="68"/>
      <c r="CK93" s="68"/>
      <c r="CL93" s="68"/>
      <c r="CM93" s="68"/>
      <c r="CN93" s="68"/>
      <c r="CO93" s="68"/>
      <c r="CP93" s="68"/>
      <c r="CQ93" s="68"/>
      <c r="CR93" s="68"/>
      <c r="CS93" s="68"/>
      <c r="CT93" s="68"/>
      <c r="CU93" s="68"/>
      <c r="CV93" s="68"/>
      <c r="CW93" s="68"/>
      <c r="CX93" s="68"/>
      <c r="CY93" s="68"/>
      <c r="CZ93" s="68"/>
      <c r="DA93" s="68"/>
      <c r="DB93" s="68"/>
      <c r="DC93" s="68"/>
      <c r="DD93" s="68"/>
      <c r="DE93" s="68"/>
      <c r="DF93" s="68"/>
      <c r="DG93" s="68"/>
    </row>
    <row r="94" spans="1:111" s="69" customFormat="1" ht="22.5" customHeight="1" x14ac:dyDescent="0.15">
      <c r="A94" s="272">
        <v>8</v>
      </c>
      <c r="B94" s="258"/>
      <c r="C94" s="259"/>
      <c r="D94" s="273"/>
      <c r="E94" s="282"/>
      <c r="F94" s="283"/>
      <c r="G94" s="283"/>
      <c r="H94" s="283"/>
      <c r="I94" s="284"/>
      <c r="J94" s="29"/>
      <c r="K94" s="29"/>
      <c r="L94" s="29"/>
      <c r="M94" s="29"/>
      <c r="N94" s="29"/>
      <c r="O94" s="11"/>
      <c r="P94" s="68"/>
      <c r="Q94" s="68"/>
      <c r="R94" s="68"/>
      <c r="S94" s="4" t="str">
        <f t="shared" ref="S94:S99" si="34">IF(ISBLANK(J94),"",VLOOKUP(CONCATENATE($AC$4,LEFT($B$94,1)),$S$150:$T$159,2,FALSE)+J94*100)</f>
        <v/>
      </c>
      <c r="T94" s="22" t="str">
        <f t="shared" ref="T94:T99" si="35">IF(ISBLANK(J94),"",$B$94)</f>
        <v/>
      </c>
      <c r="U94" s="3" t="str">
        <f>IF($T94="","",VLOOKUP($T94,'(種目・作業用)'!$A$2:$D$11,2,FALSE))</f>
        <v/>
      </c>
      <c r="V94" s="3" t="str">
        <f>IF($T94="","",VLOOKUP($T94,'(種目・作業用)'!$A$2:$D$11,3,FALSE))</f>
        <v/>
      </c>
      <c r="W94" s="3" t="str">
        <f>IF($T94="","",VLOOKUP($T94,'(種目・作業用)'!$A$2:$D$11,4,FALSE))</f>
        <v/>
      </c>
      <c r="X94" s="23" t="str">
        <f>IF(E94="","",E94)</f>
        <v/>
      </c>
      <c r="Y94" s="4" t="str">
        <f t="shared" si="25"/>
        <v/>
      </c>
      <c r="Z94" s="4" t="str">
        <f t="shared" si="19"/>
        <v/>
      </c>
      <c r="AA94" s="4" t="str">
        <f t="shared" si="20"/>
        <v/>
      </c>
      <c r="AB94" s="4" t="str">
        <f t="shared" si="21"/>
        <v/>
      </c>
      <c r="AC94" s="31" t="str">
        <f t="shared" si="26"/>
        <v/>
      </c>
      <c r="AD94" s="32" t="str">
        <f t="shared" si="27"/>
        <v/>
      </c>
      <c r="AE94" s="62" t="str">
        <f t="shared" ref="AE94:AE99" si="36">IF(ISBLANK(J94),"",IF(LEFT($B$94,1)="男",1,2))</f>
        <v/>
      </c>
      <c r="AF94" s="4"/>
      <c r="AG94" s="4" t="str">
        <f t="shared" si="23"/>
        <v/>
      </c>
      <c r="AH94" s="77" t="e">
        <f>VLOOKUP('申込書（個人種目）'!$AA$5,'申込書（個人種目）'!$B$263:$D$611,2,FALSE)</f>
        <v>#N/A</v>
      </c>
      <c r="AJ94" s="70" t="str">
        <f t="shared" si="24"/>
        <v>　</v>
      </c>
      <c r="AK94" s="71"/>
      <c r="AL94" s="71"/>
      <c r="AM94" s="68"/>
      <c r="AN94" s="68"/>
      <c r="AO94" s="68"/>
      <c r="AP94" s="68"/>
      <c r="AQ94" s="68"/>
      <c r="AR94" s="68"/>
      <c r="AS94" s="68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8"/>
      <c r="BE94" s="68"/>
      <c r="BF94" s="68"/>
      <c r="BG94" s="68"/>
      <c r="BH94" s="68"/>
      <c r="BI94" s="68"/>
      <c r="BJ94" s="68"/>
      <c r="BK94" s="68"/>
      <c r="BL94" s="68"/>
      <c r="BM94" s="68"/>
      <c r="BN94" s="68"/>
      <c r="BO94" s="68"/>
      <c r="BP94" s="68"/>
      <c r="BQ94" s="68"/>
      <c r="BR94" s="68"/>
      <c r="BS94" s="68"/>
      <c r="BT94" s="68"/>
      <c r="BU94" s="68"/>
      <c r="BV94" s="68"/>
      <c r="BW94" s="68"/>
      <c r="BX94" s="68"/>
      <c r="BY94" s="68"/>
      <c r="BZ94" s="68"/>
      <c r="CA94" s="68"/>
      <c r="CB94" s="68"/>
      <c r="CC94" s="68"/>
      <c r="CD94" s="68"/>
      <c r="CE94" s="68"/>
      <c r="CF94" s="68"/>
      <c r="CG94" s="68"/>
      <c r="CH94" s="68"/>
      <c r="CI94" s="68"/>
      <c r="CJ94" s="68"/>
      <c r="CK94" s="68"/>
      <c r="CL94" s="68"/>
      <c r="CM94" s="68"/>
      <c r="CN94" s="68"/>
      <c r="CO94" s="68"/>
      <c r="CP94" s="68"/>
      <c r="CQ94" s="68"/>
      <c r="CR94" s="68"/>
      <c r="CS94" s="68"/>
      <c r="CT94" s="68"/>
      <c r="CU94" s="68"/>
      <c r="CV94" s="68"/>
      <c r="CW94" s="68"/>
      <c r="CX94" s="68"/>
      <c r="CY94" s="68"/>
      <c r="CZ94" s="68"/>
      <c r="DA94" s="68"/>
      <c r="DB94" s="68"/>
      <c r="DC94" s="68"/>
      <c r="DD94" s="68"/>
      <c r="DE94" s="68"/>
      <c r="DF94" s="68"/>
      <c r="DG94" s="68"/>
    </row>
    <row r="95" spans="1:111" s="69" customFormat="1" ht="22.5" customHeight="1" x14ac:dyDescent="0.15">
      <c r="A95" s="252"/>
      <c r="B95" s="258"/>
      <c r="C95" s="259"/>
      <c r="D95" s="274"/>
      <c r="E95" s="282"/>
      <c r="F95" s="283"/>
      <c r="G95" s="283"/>
      <c r="H95" s="283"/>
      <c r="I95" s="284"/>
      <c r="J95" s="12"/>
      <c r="K95" s="12"/>
      <c r="L95" s="12"/>
      <c r="M95" s="12"/>
      <c r="N95" s="12"/>
      <c r="O95" s="13"/>
      <c r="P95" s="68"/>
      <c r="Q95" s="68"/>
      <c r="R95" s="68"/>
      <c r="S95" s="4" t="str">
        <f t="shared" si="34"/>
        <v/>
      </c>
      <c r="T95" s="22" t="str">
        <f t="shared" si="35"/>
        <v/>
      </c>
      <c r="U95" s="3" t="str">
        <f>IF($T95="","",VLOOKUP($T95,'(種目・作業用)'!$A$2:$D$11,2,FALSE))</f>
        <v/>
      </c>
      <c r="V95" s="3" t="str">
        <f>IF($T95="","",VLOOKUP($T95,'(種目・作業用)'!$A$2:$D$11,3,FALSE))</f>
        <v/>
      </c>
      <c r="W95" s="3" t="str">
        <f>IF($T95="","",VLOOKUP($T95,'(種目・作業用)'!$A$2:$D$11,4,FALSE))</f>
        <v/>
      </c>
      <c r="X95" s="23"/>
      <c r="Y95" s="4" t="str">
        <f t="shared" si="25"/>
        <v/>
      </c>
      <c r="Z95" s="4" t="str">
        <f t="shared" si="19"/>
        <v/>
      </c>
      <c r="AA95" s="4" t="str">
        <f t="shared" si="20"/>
        <v/>
      </c>
      <c r="AB95" s="4" t="str">
        <f t="shared" si="21"/>
        <v/>
      </c>
      <c r="AC95" s="31" t="str">
        <f t="shared" si="26"/>
        <v/>
      </c>
      <c r="AD95" s="32" t="str">
        <f t="shared" si="27"/>
        <v/>
      </c>
      <c r="AE95" s="62" t="str">
        <f t="shared" si="36"/>
        <v/>
      </c>
      <c r="AF95" s="4"/>
      <c r="AG95" s="4" t="str">
        <f t="shared" si="23"/>
        <v/>
      </c>
      <c r="AH95" s="77" t="e">
        <f>VLOOKUP('申込書（個人種目）'!$AA$5,'申込書（個人種目）'!$B$263:$D$611,2,FALSE)</f>
        <v>#N/A</v>
      </c>
      <c r="AJ95" s="70" t="str">
        <f t="shared" si="24"/>
        <v>　</v>
      </c>
      <c r="AK95" s="71"/>
      <c r="AL95" s="71"/>
      <c r="AM95" s="68"/>
      <c r="AN95" s="68"/>
      <c r="AO95" s="68"/>
      <c r="AP95" s="68"/>
      <c r="AQ95" s="68"/>
      <c r="AR95" s="68"/>
      <c r="AS95" s="68"/>
      <c r="AT95" s="68"/>
      <c r="AU95" s="68"/>
      <c r="AV95" s="68"/>
      <c r="AW95" s="68"/>
      <c r="AX95" s="68"/>
      <c r="AY95" s="68"/>
      <c r="AZ95" s="68"/>
      <c r="BA95" s="68"/>
      <c r="BB95" s="68"/>
      <c r="BC95" s="68"/>
      <c r="BD95" s="68"/>
      <c r="BE95" s="68"/>
      <c r="BF95" s="68"/>
      <c r="BG95" s="68"/>
      <c r="BH95" s="68"/>
      <c r="BI95" s="68"/>
      <c r="BJ95" s="68"/>
      <c r="BK95" s="68"/>
      <c r="BL95" s="68"/>
      <c r="BM95" s="68"/>
      <c r="BN95" s="68"/>
      <c r="BO95" s="68"/>
      <c r="BP95" s="68"/>
      <c r="BQ95" s="68"/>
      <c r="BR95" s="68"/>
      <c r="BS95" s="68"/>
      <c r="BT95" s="68"/>
      <c r="BU95" s="68"/>
      <c r="BV95" s="68"/>
      <c r="BW95" s="68"/>
      <c r="BX95" s="68"/>
      <c r="BY95" s="68"/>
      <c r="BZ95" s="68"/>
      <c r="CA95" s="68"/>
      <c r="CB95" s="68"/>
      <c r="CC95" s="68"/>
      <c r="CD95" s="68"/>
      <c r="CE95" s="68"/>
      <c r="CF95" s="68"/>
      <c r="CG95" s="68"/>
      <c r="CH95" s="68"/>
      <c r="CI95" s="68"/>
      <c r="CJ95" s="68"/>
      <c r="CK95" s="68"/>
      <c r="CL95" s="68"/>
      <c r="CM95" s="68"/>
      <c r="CN95" s="68"/>
      <c r="CO95" s="68"/>
      <c r="CP95" s="68"/>
      <c r="CQ95" s="68"/>
      <c r="CR95" s="68"/>
      <c r="CS95" s="68"/>
      <c r="CT95" s="68"/>
      <c r="CU95" s="68"/>
      <c r="CV95" s="68"/>
      <c r="CW95" s="68"/>
      <c r="CX95" s="68"/>
      <c r="CY95" s="68"/>
      <c r="CZ95" s="68"/>
      <c r="DA95" s="68"/>
      <c r="DB95" s="68"/>
      <c r="DC95" s="68"/>
      <c r="DD95" s="68"/>
      <c r="DE95" s="68"/>
      <c r="DF95" s="68"/>
      <c r="DG95" s="68"/>
    </row>
    <row r="96" spans="1:111" s="69" customFormat="1" ht="22.5" customHeight="1" x14ac:dyDescent="0.15">
      <c r="A96" s="252"/>
      <c r="B96" s="258"/>
      <c r="C96" s="259"/>
      <c r="D96" s="274"/>
      <c r="E96" s="282"/>
      <c r="F96" s="283"/>
      <c r="G96" s="283"/>
      <c r="H96" s="283"/>
      <c r="I96" s="284"/>
      <c r="J96" s="12"/>
      <c r="K96" s="12"/>
      <c r="L96" s="12"/>
      <c r="M96" s="12"/>
      <c r="N96" s="12"/>
      <c r="O96" s="13"/>
      <c r="P96" s="68"/>
      <c r="Q96" s="68"/>
      <c r="R96" s="68"/>
      <c r="S96" s="4" t="str">
        <f t="shared" si="34"/>
        <v/>
      </c>
      <c r="T96" s="22" t="str">
        <f t="shared" si="35"/>
        <v/>
      </c>
      <c r="U96" s="3" t="str">
        <f>IF($T96="","",VLOOKUP($T96,'(種目・作業用)'!$A$2:$D$11,2,FALSE))</f>
        <v/>
      </c>
      <c r="V96" s="3" t="str">
        <f>IF($T96="","",VLOOKUP($T96,'(種目・作業用)'!$A$2:$D$11,3,FALSE))</f>
        <v/>
      </c>
      <c r="W96" s="3" t="str">
        <f>IF($T96="","",VLOOKUP($T96,'(種目・作業用)'!$A$2:$D$11,4,FALSE))</f>
        <v/>
      </c>
      <c r="X96" s="23"/>
      <c r="Y96" s="4" t="str">
        <f t="shared" si="25"/>
        <v/>
      </c>
      <c r="Z96" s="4" t="str">
        <f t="shared" si="19"/>
        <v/>
      </c>
      <c r="AA96" s="4" t="str">
        <f t="shared" si="20"/>
        <v/>
      </c>
      <c r="AB96" s="4" t="str">
        <f t="shared" si="21"/>
        <v/>
      </c>
      <c r="AC96" s="31" t="str">
        <f t="shared" si="26"/>
        <v/>
      </c>
      <c r="AD96" s="32" t="str">
        <f t="shared" si="27"/>
        <v/>
      </c>
      <c r="AE96" s="62" t="str">
        <f t="shared" si="36"/>
        <v/>
      </c>
      <c r="AF96" s="4"/>
      <c r="AG96" s="4" t="str">
        <f t="shared" si="23"/>
        <v/>
      </c>
      <c r="AH96" s="77" t="e">
        <f>VLOOKUP('申込書（個人種目）'!$AA$5,'申込書（個人種目）'!$B$263:$D$611,2,FALSE)</f>
        <v>#N/A</v>
      </c>
      <c r="AJ96" s="70" t="str">
        <f t="shared" si="24"/>
        <v>　</v>
      </c>
      <c r="AK96" s="71"/>
      <c r="AL96" s="71"/>
      <c r="AM96" s="68"/>
      <c r="AN96" s="68"/>
      <c r="AO96" s="68"/>
      <c r="AP96" s="68"/>
      <c r="AQ96" s="68"/>
      <c r="AR96" s="68"/>
      <c r="AS96" s="68"/>
      <c r="AT96" s="68"/>
      <c r="AU96" s="68"/>
      <c r="AV96" s="68"/>
      <c r="AW96" s="68"/>
      <c r="AX96" s="68"/>
      <c r="AY96" s="68"/>
      <c r="AZ96" s="68"/>
      <c r="BA96" s="68"/>
      <c r="BB96" s="68"/>
      <c r="BC96" s="68"/>
      <c r="BD96" s="68"/>
      <c r="BE96" s="68"/>
      <c r="BF96" s="68"/>
      <c r="BG96" s="68"/>
      <c r="BH96" s="68"/>
      <c r="BI96" s="68"/>
      <c r="BJ96" s="68"/>
      <c r="BK96" s="68"/>
      <c r="BL96" s="68"/>
      <c r="BM96" s="68"/>
      <c r="BN96" s="68"/>
      <c r="BO96" s="68"/>
      <c r="BP96" s="68"/>
      <c r="BQ96" s="68"/>
      <c r="BR96" s="68"/>
      <c r="BS96" s="68"/>
      <c r="BT96" s="68"/>
      <c r="BU96" s="68"/>
      <c r="BV96" s="68"/>
      <c r="BW96" s="68"/>
      <c r="BX96" s="68"/>
      <c r="BY96" s="68"/>
      <c r="BZ96" s="68"/>
      <c r="CA96" s="68"/>
      <c r="CB96" s="68"/>
      <c r="CC96" s="68"/>
      <c r="CD96" s="68"/>
      <c r="CE96" s="68"/>
      <c r="CF96" s="68"/>
      <c r="CG96" s="68"/>
      <c r="CH96" s="68"/>
      <c r="CI96" s="68"/>
      <c r="CJ96" s="68"/>
      <c r="CK96" s="68"/>
      <c r="CL96" s="68"/>
      <c r="CM96" s="68"/>
      <c r="CN96" s="68"/>
      <c r="CO96" s="68"/>
      <c r="CP96" s="68"/>
      <c r="CQ96" s="68"/>
      <c r="CR96" s="68"/>
      <c r="CS96" s="68"/>
      <c r="CT96" s="68"/>
      <c r="CU96" s="68"/>
      <c r="CV96" s="68"/>
      <c r="CW96" s="68"/>
      <c r="CX96" s="68"/>
      <c r="CY96" s="68"/>
      <c r="CZ96" s="68"/>
      <c r="DA96" s="68"/>
      <c r="DB96" s="68"/>
      <c r="DC96" s="68"/>
      <c r="DD96" s="68"/>
      <c r="DE96" s="68"/>
      <c r="DF96" s="68"/>
      <c r="DG96" s="68"/>
    </row>
    <row r="97" spans="1:111" s="69" customFormat="1" ht="22.5" customHeight="1" x14ac:dyDescent="0.15">
      <c r="A97" s="252"/>
      <c r="B97" s="258"/>
      <c r="C97" s="259"/>
      <c r="D97" s="274"/>
      <c r="E97" s="282"/>
      <c r="F97" s="283"/>
      <c r="G97" s="283"/>
      <c r="H97" s="283"/>
      <c r="I97" s="284"/>
      <c r="J97" s="12"/>
      <c r="K97" s="12"/>
      <c r="L97" s="12"/>
      <c r="M97" s="12"/>
      <c r="N97" s="12"/>
      <c r="O97" s="13"/>
      <c r="P97" s="68"/>
      <c r="Q97" s="68"/>
      <c r="R97" s="68"/>
      <c r="S97" s="4" t="str">
        <f t="shared" si="34"/>
        <v/>
      </c>
      <c r="T97" s="22" t="str">
        <f t="shared" si="35"/>
        <v/>
      </c>
      <c r="U97" s="3" t="str">
        <f>IF($T97="","",VLOOKUP($T97,'(種目・作業用)'!$A$2:$D$11,2,FALSE))</f>
        <v/>
      </c>
      <c r="V97" s="3" t="str">
        <f>IF($T97="","",VLOOKUP($T97,'(種目・作業用)'!$A$2:$D$11,3,FALSE))</f>
        <v/>
      </c>
      <c r="W97" s="3" t="str">
        <f>IF($T97="","",VLOOKUP($T97,'(種目・作業用)'!$A$2:$D$11,4,FALSE))</f>
        <v/>
      </c>
      <c r="X97" s="23"/>
      <c r="Y97" s="4" t="str">
        <f t="shared" si="25"/>
        <v/>
      </c>
      <c r="Z97" s="4" t="str">
        <f t="shared" si="19"/>
        <v/>
      </c>
      <c r="AA97" s="4" t="str">
        <f t="shared" si="20"/>
        <v/>
      </c>
      <c r="AB97" s="4" t="str">
        <f t="shared" si="21"/>
        <v/>
      </c>
      <c r="AC97" s="31" t="str">
        <f t="shared" si="26"/>
        <v/>
      </c>
      <c r="AD97" s="32" t="str">
        <f t="shared" si="27"/>
        <v/>
      </c>
      <c r="AE97" s="62" t="str">
        <f t="shared" si="36"/>
        <v/>
      </c>
      <c r="AF97" s="4"/>
      <c r="AG97" s="4" t="str">
        <f t="shared" si="23"/>
        <v/>
      </c>
      <c r="AH97" s="77" t="e">
        <f>VLOOKUP('申込書（個人種目）'!$AA$5,'申込書（個人種目）'!$B$263:$D$611,2,FALSE)</f>
        <v>#N/A</v>
      </c>
      <c r="AJ97" s="70" t="str">
        <f t="shared" si="24"/>
        <v>　</v>
      </c>
      <c r="AK97" s="71"/>
      <c r="AL97" s="71"/>
      <c r="AM97" s="68"/>
      <c r="AN97" s="68"/>
      <c r="AO97" s="68"/>
      <c r="AP97" s="68"/>
      <c r="AQ97" s="68"/>
      <c r="AR97" s="68"/>
      <c r="AS97" s="68"/>
      <c r="AT97" s="68"/>
      <c r="AU97" s="68"/>
      <c r="AV97" s="68"/>
      <c r="AW97" s="68"/>
      <c r="AX97" s="68"/>
      <c r="AY97" s="68"/>
      <c r="AZ97" s="68"/>
      <c r="BA97" s="68"/>
      <c r="BB97" s="68"/>
      <c r="BC97" s="68"/>
      <c r="BD97" s="68"/>
      <c r="BE97" s="68"/>
      <c r="BF97" s="68"/>
      <c r="BG97" s="68"/>
      <c r="BH97" s="68"/>
      <c r="BI97" s="68"/>
      <c r="BJ97" s="68"/>
      <c r="BK97" s="68"/>
      <c r="BL97" s="68"/>
      <c r="BM97" s="68"/>
      <c r="BN97" s="68"/>
      <c r="BO97" s="68"/>
      <c r="BP97" s="68"/>
      <c r="BQ97" s="68"/>
      <c r="BR97" s="68"/>
      <c r="BS97" s="68"/>
      <c r="BT97" s="68"/>
      <c r="BU97" s="68"/>
      <c r="BV97" s="68"/>
      <c r="BW97" s="68"/>
      <c r="BX97" s="68"/>
      <c r="BY97" s="68"/>
      <c r="BZ97" s="68"/>
      <c r="CA97" s="68"/>
      <c r="CB97" s="68"/>
      <c r="CC97" s="68"/>
      <c r="CD97" s="68"/>
      <c r="CE97" s="68"/>
      <c r="CF97" s="68"/>
      <c r="CG97" s="68"/>
      <c r="CH97" s="68"/>
      <c r="CI97" s="68"/>
      <c r="CJ97" s="68"/>
      <c r="CK97" s="68"/>
      <c r="CL97" s="68"/>
      <c r="CM97" s="68"/>
      <c r="CN97" s="68"/>
      <c r="CO97" s="68"/>
      <c r="CP97" s="68"/>
      <c r="CQ97" s="68"/>
      <c r="CR97" s="68"/>
      <c r="CS97" s="68"/>
      <c r="CT97" s="68"/>
      <c r="CU97" s="68"/>
      <c r="CV97" s="68"/>
      <c r="CW97" s="68"/>
      <c r="CX97" s="68"/>
      <c r="CY97" s="68"/>
      <c r="CZ97" s="68"/>
      <c r="DA97" s="68"/>
      <c r="DB97" s="68"/>
      <c r="DC97" s="68"/>
      <c r="DD97" s="68"/>
      <c r="DE97" s="68"/>
      <c r="DF97" s="68"/>
      <c r="DG97" s="68"/>
    </row>
    <row r="98" spans="1:111" s="69" customFormat="1" ht="22.5" customHeight="1" x14ac:dyDescent="0.15">
      <c r="A98" s="252"/>
      <c r="B98" s="258"/>
      <c r="C98" s="259"/>
      <c r="D98" s="274"/>
      <c r="E98" s="282"/>
      <c r="F98" s="283"/>
      <c r="G98" s="283"/>
      <c r="H98" s="283"/>
      <c r="I98" s="284"/>
      <c r="J98" s="12"/>
      <c r="K98" s="12"/>
      <c r="L98" s="12"/>
      <c r="M98" s="12"/>
      <c r="N98" s="12"/>
      <c r="O98" s="13"/>
      <c r="P98" s="68"/>
      <c r="Q98" s="68"/>
      <c r="R98" s="68"/>
      <c r="S98" s="4" t="str">
        <f t="shared" si="34"/>
        <v/>
      </c>
      <c r="T98" s="22" t="str">
        <f t="shared" si="35"/>
        <v/>
      </c>
      <c r="U98" s="3" t="str">
        <f>IF($T98="","",VLOOKUP($T98,'(種目・作業用)'!$A$2:$D$11,2,FALSE))</f>
        <v/>
      </c>
      <c r="V98" s="3" t="str">
        <f>IF($T98="","",VLOOKUP($T98,'(種目・作業用)'!$A$2:$D$11,3,FALSE))</f>
        <v/>
      </c>
      <c r="W98" s="3" t="str">
        <f>IF($T98="","",VLOOKUP($T98,'(種目・作業用)'!$A$2:$D$11,4,FALSE))</f>
        <v/>
      </c>
      <c r="X98" s="23"/>
      <c r="Y98" s="4" t="str">
        <f t="shared" si="25"/>
        <v/>
      </c>
      <c r="Z98" s="4" t="str">
        <f t="shared" si="19"/>
        <v/>
      </c>
      <c r="AA98" s="4" t="str">
        <f t="shared" si="20"/>
        <v/>
      </c>
      <c r="AB98" s="4" t="str">
        <f t="shared" si="21"/>
        <v/>
      </c>
      <c r="AC98" s="31" t="str">
        <f t="shared" si="26"/>
        <v/>
      </c>
      <c r="AD98" s="32" t="str">
        <f t="shared" si="27"/>
        <v/>
      </c>
      <c r="AE98" s="62" t="str">
        <f t="shared" si="36"/>
        <v/>
      </c>
      <c r="AF98" s="4"/>
      <c r="AG98" s="4" t="str">
        <f t="shared" si="23"/>
        <v/>
      </c>
      <c r="AH98" s="77" t="e">
        <f>VLOOKUP('申込書（個人種目）'!$AA$5,'申込書（個人種目）'!$B$263:$D$611,2,FALSE)</f>
        <v>#N/A</v>
      </c>
      <c r="AJ98" s="70" t="str">
        <f t="shared" si="24"/>
        <v>　</v>
      </c>
      <c r="AK98" s="71"/>
      <c r="AL98" s="71"/>
      <c r="AM98" s="68"/>
      <c r="AN98" s="68"/>
      <c r="AO98" s="68"/>
      <c r="AP98" s="68"/>
      <c r="AQ98" s="68"/>
      <c r="AR98" s="68"/>
      <c r="AS98" s="68"/>
      <c r="AT98" s="68"/>
      <c r="AU98" s="68"/>
      <c r="AV98" s="68"/>
      <c r="AW98" s="68"/>
      <c r="AX98" s="68"/>
      <c r="AY98" s="68"/>
      <c r="AZ98" s="68"/>
      <c r="BA98" s="68"/>
      <c r="BB98" s="68"/>
      <c r="BC98" s="68"/>
      <c r="BD98" s="68"/>
      <c r="BE98" s="68"/>
      <c r="BF98" s="68"/>
      <c r="BG98" s="68"/>
      <c r="BH98" s="68"/>
      <c r="BI98" s="68"/>
      <c r="BJ98" s="68"/>
      <c r="BK98" s="68"/>
      <c r="BL98" s="68"/>
      <c r="BM98" s="68"/>
      <c r="BN98" s="68"/>
      <c r="BO98" s="68"/>
      <c r="BP98" s="68"/>
      <c r="BQ98" s="68"/>
      <c r="BR98" s="68"/>
      <c r="BS98" s="68"/>
      <c r="BT98" s="68"/>
      <c r="BU98" s="68"/>
      <c r="BV98" s="68"/>
      <c r="BW98" s="68"/>
      <c r="BX98" s="68"/>
      <c r="BY98" s="68"/>
      <c r="BZ98" s="68"/>
      <c r="CA98" s="68"/>
      <c r="CB98" s="68"/>
      <c r="CC98" s="68"/>
      <c r="CD98" s="68"/>
      <c r="CE98" s="68"/>
      <c r="CF98" s="68"/>
      <c r="CG98" s="68"/>
      <c r="CH98" s="68"/>
      <c r="CI98" s="68"/>
      <c r="CJ98" s="68"/>
      <c r="CK98" s="68"/>
      <c r="CL98" s="68"/>
      <c r="CM98" s="68"/>
      <c r="CN98" s="68"/>
      <c r="CO98" s="68"/>
      <c r="CP98" s="68"/>
      <c r="CQ98" s="68"/>
      <c r="CR98" s="68"/>
      <c r="CS98" s="68"/>
      <c r="CT98" s="68"/>
      <c r="CU98" s="68"/>
      <c r="CV98" s="68"/>
      <c r="CW98" s="68"/>
      <c r="CX98" s="68"/>
      <c r="CY98" s="68"/>
      <c r="CZ98" s="68"/>
      <c r="DA98" s="68"/>
      <c r="DB98" s="68"/>
      <c r="DC98" s="68"/>
      <c r="DD98" s="68"/>
      <c r="DE98" s="68"/>
      <c r="DF98" s="68"/>
      <c r="DG98" s="68"/>
    </row>
    <row r="99" spans="1:111" s="69" customFormat="1" ht="22.5" customHeight="1" x14ac:dyDescent="0.15">
      <c r="A99" s="253"/>
      <c r="B99" s="260"/>
      <c r="C99" s="261"/>
      <c r="D99" s="275"/>
      <c r="E99" s="282"/>
      <c r="F99" s="283"/>
      <c r="G99" s="283"/>
      <c r="H99" s="283"/>
      <c r="I99" s="284"/>
      <c r="J99" s="27"/>
      <c r="K99" s="27"/>
      <c r="L99" s="27"/>
      <c r="M99" s="27"/>
      <c r="N99" s="27"/>
      <c r="O99" s="13"/>
      <c r="P99" s="68"/>
      <c r="Q99" s="68"/>
      <c r="R99" s="68"/>
      <c r="S99" s="4" t="str">
        <f t="shared" si="34"/>
        <v/>
      </c>
      <c r="T99" s="22" t="str">
        <f t="shared" si="35"/>
        <v/>
      </c>
      <c r="U99" s="3" t="str">
        <f>IF($T99="","",VLOOKUP($T99,'(種目・作業用)'!$A$2:$D$11,2,FALSE))</f>
        <v/>
      </c>
      <c r="V99" s="3" t="str">
        <f>IF($T99="","",VLOOKUP($T99,'(種目・作業用)'!$A$2:$D$11,3,FALSE))</f>
        <v/>
      </c>
      <c r="W99" s="3" t="str">
        <f>IF($T99="","",VLOOKUP($T99,'(種目・作業用)'!$A$2:$D$11,4,FALSE))</f>
        <v/>
      </c>
      <c r="X99" s="23"/>
      <c r="Y99" s="4" t="str">
        <f t="shared" si="25"/>
        <v/>
      </c>
      <c r="Z99" s="4" t="str">
        <f t="shared" si="19"/>
        <v/>
      </c>
      <c r="AA99" s="4" t="str">
        <f t="shared" si="20"/>
        <v/>
      </c>
      <c r="AB99" s="4" t="str">
        <f t="shared" si="21"/>
        <v/>
      </c>
      <c r="AC99" s="31" t="str">
        <f t="shared" si="26"/>
        <v/>
      </c>
      <c r="AD99" s="32" t="str">
        <f t="shared" si="27"/>
        <v/>
      </c>
      <c r="AE99" s="62" t="str">
        <f t="shared" si="36"/>
        <v/>
      </c>
      <c r="AF99" s="4"/>
      <c r="AG99" s="4" t="str">
        <f t="shared" si="23"/>
        <v/>
      </c>
      <c r="AH99" s="77" t="e">
        <f>VLOOKUP('申込書（個人種目）'!$AA$5,'申込書（個人種目）'!$B$263:$D$611,2,FALSE)</f>
        <v>#N/A</v>
      </c>
      <c r="AJ99" s="70" t="str">
        <f t="shared" si="24"/>
        <v>　</v>
      </c>
      <c r="AK99" s="71"/>
      <c r="AL99" s="71"/>
      <c r="AM99" s="68"/>
      <c r="AN99" s="68"/>
      <c r="AO99" s="68"/>
      <c r="AP99" s="68"/>
      <c r="AQ99" s="68"/>
      <c r="AR99" s="68"/>
      <c r="AS99" s="68"/>
      <c r="AT99" s="68"/>
      <c r="AU99" s="68"/>
      <c r="AV99" s="68"/>
      <c r="AW99" s="68"/>
      <c r="AX99" s="68"/>
      <c r="AY99" s="68"/>
      <c r="AZ99" s="68"/>
      <c r="BA99" s="68"/>
      <c r="BB99" s="68"/>
      <c r="BC99" s="68"/>
      <c r="BD99" s="68"/>
      <c r="BE99" s="68"/>
      <c r="BF99" s="68"/>
      <c r="BG99" s="68"/>
      <c r="BH99" s="68"/>
      <c r="BI99" s="68"/>
      <c r="BJ99" s="68"/>
      <c r="BK99" s="68"/>
      <c r="BL99" s="68"/>
      <c r="BM99" s="68"/>
      <c r="BN99" s="68"/>
      <c r="BO99" s="68"/>
      <c r="BP99" s="68"/>
      <c r="BQ99" s="68"/>
      <c r="BR99" s="68"/>
      <c r="BS99" s="68"/>
      <c r="BT99" s="68"/>
      <c r="BU99" s="68"/>
      <c r="BV99" s="68"/>
      <c r="BW99" s="68"/>
      <c r="BX99" s="68"/>
      <c r="BY99" s="68"/>
      <c r="BZ99" s="68"/>
      <c r="CA99" s="68"/>
      <c r="CB99" s="68"/>
      <c r="CC99" s="68"/>
      <c r="CD99" s="68"/>
      <c r="CE99" s="68"/>
      <c r="CF99" s="68"/>
      <c r="CG99" s="68"/>
      <c r="CH99" s="68"/>
      <c r="CI99" s="68"/>
      <c r="CJ99" s="68"/>
      <c r="CK99" s="68"/>
      <c r="CL99" s="68"/>
      <c r="CM99" s="68"/>
      <c r="CN99" s="68"/>
      <c r="CO99" s="68"/>
      <c r="CP99" s="68"/>
      <c r="CQ99" s="68"/>
      <c r="CR99" s="68"/>
      <c r="CS99" s="68"/>
      <c r="CT99" s="68"/>
      <c r="CU99" s="68"/>
      <c r="CV99" s="68"/>
      <c r="CW99" s="68"/>
      <c r="CX99" s="68"/>
      <c r="CY99" s="68"/>
      <c r="CZ99" s="68"/>
      <c r="DA99" s="68"/>
      <c r="DB99" s="68"/>
      <c r="DC99" s="68"/>
      <c r="DD99" s="68"/>
      <c r="DE99" s="68"/>
      <c r="DF99" s="68"/>
      <c r="DG99" s="68"/>
    </row>
    <row r="100" spans="1:111" s="69" customFormat="1" ht="22.5" customHeight="1" x14ac:dyDescent="0.15">
      <c r="A100" s="97"/>
      <c r="B100" s="98"/>
      <c r="C100" s="99"/>
      <c r="D100" s="99"/>
      <c r="E100" s="110"/>
      <c r="F100" s="110"/>
      <c r="G100" s="110"/>
      <c r="H100" s="110"/>
      <c r="I100" s="110"/>
      <c r="J100" s="111" t="s">
        <v>1202</v>
      </c>
      <c r="K100" s="268">
        <f>K19</f>
        <v>0</v>
      </c>
      <c r="L100" s="268"/>
      <c r="M100" s="268"/>
      <c r="N100" s="172"/>
      <c r="O100" s="102" t="s">
        <v>14</v>
      </c>
      <c r="P100" s="68"/>
      <c r="Q100" s="68"/>
      <c r="R100" s="68"/>
      <c r="S100" s="19"/>
      <c r="T100" s="20"/>
      <c r="U100" s="19"/>
      <c r="V100" s="19"/>
      <c r="W100" s="19"/>
      <c r="X100" s="19"/>
      <c r="Y100" s="19"/>
      <c r="Z100" s="19"/>
      <c r="AA100" s="19"/>
      <c r="AB100" s="19"/>
      <c r="AC100" s="21"/>
      <c r="AD100" s="19"/>
      <c r="AE100" s="64"/>
      <c r="AF100" s="19"/>
      <c r="AG100" s="19"/>
      <c r="AJ100" s="71"/>
      <c r="AK100" s="71"/>
      <c r="AL100" s="71"/>
      <c r="AM100" s="68"/>
      <c r="AN100" s="68"/>
      <c r="AO100" s="68"/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8"/>
      <c r="BA100" s="68"/>
      <c r="BB100" s="68"/>
      <c r="BC100" s="68"/>
      <c r="BD100" s="68"/>
      <c r="BE100" s="68"/>
      <c r="BF100" s="68"/>
      <c r="BG100" s="68"/>
      <c r="BH100" s="68"/>
      <c r="BI100" s="68"/>
      <c r="BJ100" s="68"/>
      <c r="BK100" s="68"/>
      <c r="BL100" s="68"/>
      <c r="BM100" s="68"/>
      <c r="BN100" s="68"/>
      <c r="BO100" s="68"/>
      <c r="BP100" s="68"/>
      <c r="BQ100" s="68"/>
      <c r="BR100" s="68"/>
      <c r="BS100" s="68"/>
      <c r="BT100" s="68"/>
      <c r="BU100" s="68"/>
      <c r="BV100" s="68"/>
      <c r="BW100" s="68"/>
      <c r="BX100" s="68"/>
      <c r="BY100" s="68"/>
      <c r="BZ100" s="68"/>
      <c r="CA100" s="68"/>
      <c r="CB100" s="68"/>
      <c r="CC100" s="68"/>
      <c r="CD100" s="68"/>
      <c r="CE100" s="68"/>
      <c r="CF100" s="68"/>
      <c r="CG100" s="68"/>
      <c r="CH100" s="68"/>
      <c r="CI100" s="68"/>
      <c r="CJ100" s="68"/>
      <c r="CK100" s="68"/>
      <c r="CL100" s="68"/>
      <c r="CM100" s="68"/>
      <c r="CN100" s="68"/>
      <c r="CO100" s="68"/>
      <c r="CP100" s="68"/>
      <c r="CQ100" s="68"/>
      <c r="CR100" s="68"/>
      <c r="CS100" s="68"/>
      <c r="CT100" s="68"/>
      <c r="CU100" s="68"/>
      <c r="CV100" s="68"/>
      <c r="CW100" s="68"/>
      <c r="CX100" s="68"/>
      <c r="CY100" s="68"/>
      <c r="CZ100" s="68"/>
      <c r="DA100" s="68"/>
      <c r="DB100" s="68"/>
      <c r="DC100" s="68"/>
      <c r="DD100" s="68"/>
      <c r="DE100" s="68"/>
      <c r="DF100" s="68"/>
      <c r="DG100" s="68"/>
    </row>
    <row r="101" spans="1:111" s="69" customFormat="1" ht="7.5" customHeight="1" x14ac:dyDescent="0.15">
      <c r="A101" s="112"/>
      <c r="B101" s="113"/>
      <c r="C101" s="114"/>
      <c r="D101" s="114"/>
      <c r="E101" s="115"/>
      <c r="F101" s="115"/>
      <c r="G101" s="115"/>
      <c r="H101" s="115"/>
      <c r="I101" s="115"/>
      <c r="J101" s="113"/>
      <c r="K101" s="113"/>
      <c r="L101" s="113"/>
      <c r="M101" s="113"/>
      <c r="N101" s="113"/>
      <c r="O101" s="116"/>
      <c r="P101" s="68"/>
      <c r="Q101" s="68"/>
      <c r="R101" s="68"/>
      <c r="S101" s="19"/>
      <c r="T101" s="20"/>
      <c r="U101" s="19"/>
      <c r="V101" s="19"/>
      <c r="W101" s="19"/>
      <c r="X101" s="19"/>
      <c r="Y101" s="19"/>
      <c r="Z101" s="19"/>
      <c r="AA101" s="19"/>
      <c r="AB101" s="19"/>
      <c r="AC101" s="21"/>
      <c r="AD101" s="19"/>
      <c r="AE101" s="64"/>
      <c r="AF101" s="19"/>
      <c r="AG101" s="19"/>
      <c r="AJ101" s="71"/>
      <c r="AK101" s="71"/>
      <c r="AL101" s="71"/>
      <c r="AM101" s="68"/>
      <c r="AN101" s="68"/>
      <c r="AO101" s="68"/>
      <c r="AP101" s="68"/>
      <c r="AQ101" s="68"/>
      <c r="AR101" s="68"/>
      <c r="AS101" s="68"/>
      <c r="AT101" s="68"/>
      <c r="AU101" s="68"/>
      <c r="AV101" s="68"/>
      <c r="AW101" s="68"/>
      <c r="AX101" s="68"/>
      <c r="AY101" s="68"/>
      <c r="AZ101" s="68"/>
      <c r="BA101" s="68"/>
      <c r="BB101" s="68"/>
      <c r="BC101" s="68"/>
      <c r="BD101" s="68"/>
      <c r="BE101" s="68"/>
      <c r="BF101" s="68"/>
      <c r="BG101" s="68"/>
      <c r="BH101" s="68"/>
      <c r="BI101" s="68"/>
      <c r="BJ101" s="68"/>
      <c r="BK101" s="68"/>
      <c r="BL101" s="68"/>
      <c r="BM101" s="68"/>
      <c r="BN101" s="68"/>
      <c r="BO101" s="68"/>
      <c r="BP101" s="68"/>
      <c r="BQ101" s="68"/>
      <c r="BR101" s="68"/>
      <c r="BS101" s="68"/>
      <c r="BT101" s="68"/>
      <c r="BU101" s="68"/>
      <c r="BV101" s="68"/>
      <c r="BW101" s="68"/>
      <c r="BX101" s="68"/>
      <c r="BY101" s="68"/>
      <c r="BZ101" s="68"/>
      <c r="CA101" s="68"/>
      <c r="CB101" s="68"/>
      <c r="CC101" s="68"/>
      <c r="CD101" s="68"/>
      <c r="CE101" s="68"/>
      <c r="CF101" s="68"/>
      <c r="CG101" s="68"/>
      <c r="CH101" s="68"/>
      <c r="CI101" s="68"/>
      <c r="CJ101" s="68"/>
      <c r="CK101" s="68"/>
      <c r="CL101" s="68"/>
      <c r="CM101" s="68"/>
      <c r="CN101" s="68"/>
      <c r="CO101" s="68"/>
      <c r="CP101" s="68"/>
      <c r="CQ101" s="68"/>
      <c r="CR101" s="68"/>
      <c r="CS101" s="68"/>
      <c r="CT101" s="68"/>
      <c r="CU101" s="68"/>
      <c r="CV101" s="68"/>
      <c r="CW101" s="68"/>
      <c r="CX101" s="68"/>
      <c r="CY101" s="68"/>
      <c r="CZ101" s="68"/>
      <c r="DA101" s="68"/>
      <c r="DB101" s="68"/>
      <c r="DC101" s="68"/>
      <c r="DD101" s="68"/>
      <c r="DE101" s="68"/>
      <c r="DF101" s="68"/>
      <c r="DG101" s="68"/>
    </row>
    <row r="102" spans="1:111" s="69" customFormat="1" ht="22.5" customHeight="1" x14ac:dyDescent="0.15">
      <c r="A102" s="269" t="s">
        <v>1087</v>
      </c>
      <c r="B102" s="270"/>
      <c r="C102" s="270"/>
      <c r="D102" s="270"/>
      <c r="E102" s="270"/>
      <c r="F102" s="270"/>
      <c r="G102" s="270"/>
      <c r="H102" s="270"/>
      <c r="I102" s="270"/>
      <c r="J102" s="270"/>
      <c r="K102" s="270"/>
      <c r="L102" s="270"/>
      <c r="M102" s="270"/>
      <c r="N102" s="270"/>
      <c r="O102" s="271"/>
      <c r="P102" s="68"/>
      <c r="Q102" s="68"/>
      <c r="R102" s="68"/>
      <c r="S102" s="19"/>
      <c r="T102" s="20"/>
      <c r="U102" s="19"/>
      <c r="V102" s="19"/>
      <c r="W102" s="19"/>
      <c r="X102" s="19"/>
      <c r="Y102" s="19"/>
      <c r="Z102" s="19"/>
      <c r="AA102" s="19"/>
      <c r="AB102" s="19"/>
      <c r="AC102" s="21"/>
      <c r="AD102" s="19"/>
      <c r="AE102" s="64"/>
      <c r="AF102" s="19"/>
      <c r="AG102" s="19"/>
      <c r="AJ102" s="71"/>
      <c r="AK102" s="71"/>
      <c r="AL102" s="71"/>
      <c r="AM102" s="68"/>
      <c r="AN102" s="68"/>
      <c r="AO102" s="68"/>
      <c r="AP102" s="68"/>
      <c r="AQ102" s="68"/>
      <c r="AR102" s="68"/>
      <c r="AS102" s="68"/>
      <c r="AT102" s="68"/>
      <c r="AU102" s="68"/>
      <c r="AV102" s="68"/>
      <c r="AW102" s="68"/>
      <c r="AX102" s="68"/>
      <c r="AY102" s="68"/>
      <c r="AZ102" s="68"/>
      <c r="BA102" s="68"/>
      <c r="BB102" s="68"/>
      <c r="BC102" s="68"/>
      <c r="BD102" s="68"/>
      <c r="BE102" s="68"/>
      <c r="BF102" s="68"/>
      <c r="BG102" s="68"/>
      <c r="BH102" s="68"/>
      <c r="BI102" s="68"/>
      <c r="BJ102" s="68"/>
      <c r="BK102" s="68"/>
      <c r="BL102" s="68"/>
      <c r="BM102" s="68"/>
      <c r="BN102" s="68"/>
      <c r="BO102" s="68"/>
      <c r="BP102" s="68"/>
      <c r="BQ102" s="68"/>
      <c r="BR102" s="68"/>
      <c r="BS102" s="68"/>
      <c r="BT102" s="68"/>
      <c r="BU102" s="68"/>
      <c r="BV102" s="68"/>
      <c r="BW102" s="68"/>
      <c r="BX102" s="68"/>
      <c r="BY102" s="68"/>
      <c r="BZ102" s="68"/>
      <c r="CA102" s="68"/>
      <c r="CB102" s="68"/>
      <c r="CC102" s="68"/>
      <c r="CD102" s="68"/>
      <c r="CE102" s="68"/>
      <c r="CF102" s="68"/>
      <c r="CG102" s="68"/>
      <c r="CH102" s="68"/>
      <c r="CI102" s="68"/>
      <c r="CJ102" s="68"/>
      <c r="CK102" s="68"/>
      <c r="CL102" s="68"/>
      <c r="CM102" s="68"/>
      <c r="CN102" s="68"/>
      <c r="CO102" s="68"/>
      <c r="CP102" s="68"/>
      <c r="CQ102" s="68"/>
      <c r="CR102" s="68"/>
      <c r="CS102" s="68"/>
      <c r="CT102" s="68"/>
      <c r="CU102" s="68"/>
      <c r="CV102" s="68"/>
      <c r="CW102" s="68"/>
      <c r="CX102" s="68"/>
      <c r="CY102" s="68"/>
      <c r="CZ102" s="68"/>
      <c r="DA102" s="68"/>
      <c r="DB102" s="68"/>
      <c r="DC102" s="68"/>
      <c r="DD102" s="68"/>
      <c r="DE102" s="68"/>
      <c r="DF102" s="68"/>
      <c r="DG102" s="68"/>
    </row>
    <row r="103" spans="1:111" s="69" customFormat="1" ht="7.5" customHeight="1" x14ac:dyDescent="0.15">
      <c r="A103" s="117"/>
      <c r="B103" s="103"/>
      <c r="C103" s="103"/>
      <c r="D103" s="103"/>
      <c r="E103" s="103"/>
      <c r="F103" s="103"/>
      <c r="G103" s="103"/>
      <c r="H103" s="103"/>
      <c r="I103" s="103"/>
      <c r="J103" s="103"/>
      <c r="K103" s="103"/>
      <c r="L103" s="103"/>
      <c r="M103" s="103"/>
      <c r="N103" s="103"/>
      <c r="O103" s="118"/>
      <c r="P103" s="68"/>
      <c r="Q103" s="68"/>
      <c r="R103" s="68"/>
      <c r="S103" s="19"/>
      <c r="T103" s="20"/>
      <c r="U103" s="19"/>
      <c r="V103" s="19"/>
      <c r="W103" s="19"/>
      <c r="X103" s="19"/>
      <c r="Y103" s="19"/>
      <c r="Z103" s="19"/>
      <c r="AA103" s="19"/>
      <c r="AB103" s="19"/>
      <c r="AC103" s="21"/>
      <c r="AD103" s="19"/>
      <c r="AE103" s="64"/>
      <c r="AF103" s="19"/>
      <c r="AG103" s="19"/>
      <c r="AJ103" s="71"/>
      <c r="AK103" s="71"/>
      <c r="AL103" s="71"/>
      <c r="AM103" s="68"/>
      <c r="AN103" s="68"/>
      <c r="AO103" s="68"/>
      <c r="AP103" s="68"/>
      <c r="AQ103" s="68"/>
      <c r="AR103" s="68"/>
      <c r="AS103" s="68"/>
      <c r="AT103" s="68"/>
      <c r="AU103" s="68"/>
      <c r="AV103" s="68"/>
      <c r="AW103" s="68"/>
      <c r="AX103" s="68"/>
      <c r="AY103" s="68"/>
      <c r="AZ103" s="68"/>
      <c r="BA103" s="68"/>
      <c r="BB103" s="68"/>
      <c r="BC103" s="68"/>
      <c r="BD103" s="68"/>
      <c r="BE103" s="68"/>
      <c r="BF103" s="68"/>
      <c r="BG103" s="68"/>
      <c r="BH103" s="68"/>
      <c r="BI103" s="68"/>
      <c r="BJ103" s="68"/>
      <c r="BK103" s="68"/>
      <c r="BL103" s="68"/>
      <c r="BM103" s="68"/>
      <c r="BN103" s="68"/>
      <c r="BO103" s="68"/>
      <c r="BP103" s="68"/>
      <c r="BQ103" s="68"/>
      <c r="BR103" s="68"/>
      <c r="BS103" s="68"/>
      <c r="BT103" s="68"/>
      <c r="BU103" s="68"/>
      <c r="BV103" s="68"/>
      <c r="BW103" s="68"/>
      <c r="BX103" s="68"/>
      <c r="BY103" s="68"/>
      <c r="BZ103" s="68"/>
      <c r="CA103" s="68"/>
      <c r="CB103" s="68"/>
      <c r="CC103" s="68"/>
      <c r="CD103" s="68"/>
      <c r="CE103" s="68"/>
      <c r="CF103" s="68"/>
      <c r="CG103" s="68"/>
      <c r="CH103" s="68"/>
      <c r="CI103" s="68"/>
      <c r="CJ103" s="68"/>
      <c r="CK103" s="68"/>
      <c r="CL103" s="68"/>
      <c r="CM103" s="68"/>
      <c r="CN103" s="68"/>
      <c r="CO103" s="68"/>
      <c r="CP103" s="68"/>
      <c r="CQ103" s="68"/>
      <c r="CR103" s="68"/>
      <c r="CS103" s="68"/>
      <c r="CT103" s="68"/>
      <c r="CU103" s="68"/>
      <c r="CV103" s="68"/>
      <c r="CW103" s="68"/>
      <c r="CX103" s="68"/>
      <c r="CY103" s="68"/>
      <c r="CZ103" s="68"/>
      <c r="DA103" s="68"/>
      <c r="DB103" s="68"/>
      <c r="DC103" s="68"/>
      <c r="DD103" s="68"/>
      <c r="DE103" s="68"/>
      <c r="DF103" s="68"/>
      <c r="DG103" s="68"/>
    </row>
    <row r="104" spans="1:111" s="69" customFormat="1" x14ac:dyDescent="0.15">
      <c r="A104" s="119"/>
      <c r="B104" s="120"/>
      <c r="C104" s="121" t="s">
        <v>15</v>
      </c>
      <c r="D104" s="120"/>
      <c r="E104" s="120"/>
      <c r="F104" s="120"/>
      <c r="G104" s="120"/>
      <c r="H104" s="120"/>
      <c r="I104" s="120"/>
      <c r="J104" s="120"/>
      <c r="K104" s="120"/>
      <c r="L104" s="120"/>
      <c r="M104" s="120"/>
      <c r="N104" s="120"/>
      <c r="O104" s="122"/>
      <c r="P104" s="68"/>
      <c r="Q104" s="68"/>
      <c r="R104" s="68"/>
      <c r="S104" s="19"/>
      <c r="T104" s="20"/>
      <c r="U104" s="19"/>
      <c r="V104" s="19"/>
      <c r="W104" s="19"/>
      <c r="X104" s="19"/>
      <c r="Y104" s="19"/>
      <c r="Z104" s="19"/>
      <c r="AA104" s="19"/>
      <c r="AB104" s="19"/>
      <c r="AC104" s="21"/>
      <c r="AD104" s="19"/>
      <c r="AE104" s="64"/>
      <c r="AF104" s="19"/>
      <c r="AG104" s="19"/>
      <c r="AJ104" s="71"/>
      <c r="AK104" s="71"/>
      <c r="AL104" s="71"/>
      <c r="AM104" s="68"/>
      <c r="AN104" s="68"/>
      <c r="AO104" s="68"/>
      <c r="AP104" s="68"/>
      <c r="AQ104" s="68"/>
      <c r="AR104" s="68"/>
      <c r="AS104" s="68"/>
      <c r="AT104" s="68"/>
      <c r="AU104" s="68"/>
      <c r="AV104" s="68"/>
      <c r="AW104" s="68"/>
      <c r="AX104" s="68"/>
      <c r="AY104" s="68"/>
      <c r="AZ104" s="68"/>
      <c r="BA104" s="68"/>
      <c r="BB104" s="68"/>
      <c r="BC104" s="68"/>
      <c r="BD104" s="68"/>
      <c r="BE104" s="68"/>
      <c r="BF104" s="68"/>
      <c r="BG104" s="68"/>
      <c r="BH104" s="68"/>
      <c r="BI104" s="68"/>
      <c r="BJ104" s="68"/>
      <c r="BK104" s="68"/>
      <c r="BL104" s="68"/>
      <c r="BM104" s="68"/>
      <c r="BN104" s="68"/>
      <c r="BO104" s="68"/>
      <c r="BP104" s="68"/>
      <c r="BQ104" s="68"/>
      <c r="BR104" s="68"/>
      <c r="BS104" s="68"/>
      <c r="BT104" s="68"/>
      <c r="BU104" s="68"/>
      <c r="BV104" s="68"/>
      <c r="BW104" s="68"/>
      <c r="BX104" s="68"/>
      <c r="BY104" s="68"/>
      <c r="BZ104" s="68"/>
      <c r="CA104" s="68"/>
      <c r="CB104" s="68"/>
      <c r="CC104" s="68"/>
      <c r="CD104" s="68"/>
      <c r="CE104" s="68"/>
      <c r="CF104" s="68"/>
      <c r="CG104" s="68"/>
      <c r="CH104" s="68"/>
      <c r="CI104" s="68"/>
      <c r="CJ104" s="68"/>
      <c r="CK104" s="68"/>
      <c r="CL104" s="68"/>
      <c r="CM104" s="68"/>
      <c r="CN104" s="68"/>
      <c r="CO104" s="68"/>
      <c r="CP104" s="68"/>
      <c r="CQ104" s="68"/>
      <c r="CR104" s="68"/>
      <c r="CS104" s="68"/>
      <c r="CT104" s="68"/>
      <c r="CU104" s="68"/>
      <c r="CV104" s="68"/>
      <c r="CW104" s="68"/>
      <c r="CX104" s="68"/>
      <c r="CY104" s="68"/>
      <c r="CZ104" s="68"/>
      <c r="DA104" s="68"/>
      <c r="DB104" s="68"/>
      <c r="DC104" s="68"/>
      <c r="DD104" s="68"/>
      <c r="DE104" s="68"/>
      <c r="DF104" s="68"/>
      <c r="DG104" s="68"/>
    </row>
    <row r="105" spans="1:111" s="69" customFormat="1" x14ac:dyDescent="0.15">
      <c r="A105" s="117"/>
      <c r="B105" s="103"/>
      <c r="C105" s="103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18"/>
      <c r="P105" s="68"/>
      <c r="Q105" s="68"/>
      <c r="R105" s="68"/>
      <c r="S105" s="19"/>
      <c r="T105" s="20"/>
      <c r="U105" s="19"/>
      <c r="V105" s="19"/>
      <c r="W105" s="19"/>
      <c r="X105" s="19"/>
      <c r="Y105" s="19"/>
      <c r="Z105" s="19"/>
      <c r="AA105" s="19"/>
      <c r="AB105" s="19"/>
      <c r="AC105" s="21"/>
      <c r="AD105" s="19"/>
      <c r="AE105" s="64"/>
      <c r="AF105" s="19"/>
      <c r="AG105" s="19"/>
      <c r="AJ105" s="71"/>
      <c r="AK105" s="71"/>
      <c r="AL105" s="71"/>
      <c r="AM105" s="68"/>
      <c r="AN105" s="68"/>
      <c r="AO105" s="68"/>
      <c r="AP105" s="68"/>
      <c r="AQ105" s="68"/>
      <c r="AR105" s="68"/>
      <c r="AS105" s="68"/>
      <c r="AT105" s="68"/>
      <c r="AU105" s="68"/>
      <c r="AV105" s="68"/>
      <c r="AW105" s="68"/>
      <c r="AX105" s="68"/>
      <c r="AY105" s="68"/>
      <c r="AZ105" s="68"/>
      <c r="BA105" s="68"/>
      <c r="BB105" s="68"/>
      <c r="BC105" s="68"/>
      <c r="BD105" s="68"/>
      <c r="BE105" s="68"/>
      <c r="BF105" s="68"/>
      <c r="BG105" s="68"/>
      <c r="BH105" s="68"/>
      <c r="BI105" s="68"/>
      <c r="BJ105" s="68"/>
      <c r="BK105" s="68"/>
      <c r="BL105" s="68"/>
      <c r="BM105" s="68"/>
      <c r="BN105" s="68"/>
      <c r="BO105" s="68"/>
      <c r="BP105" s="68"/>
      <c r="BQ105" s="68"/>
      <c r="BR105" s="68"/>
      <c r="BS105" s="68"/>
      <c r="BT105" s="68"/>
      <c r="BU105" s="68"/>
      <c r="BV105" s="68"/>
      <c r="BW105" s="68"/>
      <c r="BX105" s="68"/>
      <c r="BY105" s="68"/>
      <c r="BZ105" s="68"/>
      <c r="CA105" s="68"/>
      <c r="CB105" s="68"/>
      <c r="CC105" s="68"/>
      <c r="CD105" s="68"/>
      <c r="CE105" s="68"/>
      <c r="CF105" s="68"/>
      <c r="CG105" s="68"/>
      <c r="CH105" s="68"/>
      <c r="CI105" s="68"/>
      <c r="CJ105" s="68"/>
      <c r="CK105" s="68"/>
      <c r="CL105" s="68"/>
      <c r="CM105" s="68"/>
      <c r="CN105" s="68"/>
      <c r="CO105" s="68"/>
      <c r="CP105" s="68"/>
      <c r="CQ105" s="68"/>
      <c r="CR105" s="68"/>
      <c r="CS105" s="68"/>
      <c r="CT105" s="68"/>
      <c r="CU105" s="68"/>
      <c r="CV105" s="68"/>
      <c r="CW105" s="68"/>
      <c r="CX105" s="68"/>
      <c r="CY105" s="68"/>
      <c r="CZ105" s="68"/>
      <c r="DA105" s="68"/>
      <c r="DB105" s="68"/>
      <c r="DC105" s="68"/>
      <c r="DD105" s="68"/>
      <c r="DE105" s="68"/>
      <c r="DF105" s="68"/>
      <c r="DG105" s="68"/>
    </row>
    <row r="106" spans="1:111" s="69" customFormat="1" x14ac:dyDescent="0.15">
      <c r="A106" s="117"/>
      <c r="B106" s="103"/>
      <c r="C106" s="295" t="str">
        <f>$C$25</f>
        <v>２０２１年　　月　　日</v>
      </c>
      <c r="D106" s="295"/>
      <c r="E106" s="295"/>
      <c r="F106" s="103"/>
      <c r="G106" s="103"/>
      <c r="H106" s="103"/>
      <c r="I106" s="103"/>
      <c r="J106" s="103"/>
      <c r="K106" s="124"/>
      <c r="L106" s="123"/>
      <c r="M106" s="103"/>
      <c r="N106" s="103"/>
      <c r="O106" s="118"/>
      <c r="P106" s="68"/>
      <c r="Q106" s="68"/>
      <c r="R106" s="68"/>
      <c r="S106" s="19"/>
      <c r="T106" s="20"/>
      <c r="U106" s="19"/>
      <c r="V106" s="19"/>
      <c r="W106" s="19"/>
      <c r="X106" s="19"/>
      <c r="Y106" s="19"/>
      <c r="Z106" s="19"/>
      <c r="AA106" s="19"/>
      <c r="AB106" s="19"/>
      <c r="AC106" s="21"/>
      <c r="AD106" s="19"/>
      <c r="AE106" s="64"/>
      <c r="AF106" s="19"/>
      <c r="AG106" s="19"/>
      <c r="AJ106" s="71"/>
      <c r="AK106" s="71"/>
      <c r="AL106" s="71"/>
      <c r="AM106" s="68"/>
      <c r="AN106" s="68"/>
      <c r="AO106" s="68"/>
      <c r="AP106" s="68"/>
      <c r="AQ106" s="68"/>
      <c r="AR106" s="68"/>
      <c r="AS106" s="68"/>
      <c r="AT106" s="68"/>
      <c r="AU106" s="68"/>
      <c r="AV106" s="68"/>
      <c r="AW106" s="68"/>
      <c r="AX106" s="68"/>
      <c r="AY106" s="68"/>
      <c r="AZ106" s="68"/>
      <c r="BA106" s="68"/>
      <c r="BB106" s="68"/>
      <c r="BC106" s="68"/>
      <c r="BD106" s="68"/>
      <c r="BE106" s="68"/>
      <c r="BF106" s="68"/>
      <c r="BG106" s="68"/>
      <c r="BH106" s="68"/>
      <c r="BI106" s="68"/>
      <c r="BJ106" s="68"/>
      <c r="BK106" s="68"/>
      <c r="BL106" s="68"/>
      <c r="BM106" s="68"/>
      <c r="BN106" s="68"/>
      <c r="BO106" s="68"/>
      <c r="BP106" s="68"/>
      <c r="BQ106" s="68"/>
      <c r="BR106" s="68"/>
      <c r="BS106" s="68"/>
      <c r="BT106" s="68"/>
      <c r="BU106" s="68"/>
      <c r="BV106" s="68"/>
      <c r="BW106" s="68"/>
      <c r="BX106" s="68"/>
      <c r="BY106" s="68"/>
      <c r="BZ106" s="68"/>
      <c r="CA106" s="68"/>
      <c r="CB106" s="68"/>
      <c r="CC106" s="68"/>
      <c r="CD106" s="68"/>
      <c r="CE106" s="68"/>
      <c r="CF106" s="68"/>
      <c r="CG106" s="68"/>
      <c r="CH106" s="68"/>
      <c r="CI106" s="68"/>
      <c r="CJ106" s="68"/>
      <c r="CK106" s="68"/>
      <c r="CL106" s="68"/>
      <c r="CM106" s="68"/>
      <c r="CN106" s="68"/>
      <c r="CO106" s="68"/>
      <c r="CP106" s="68"/>
      <c r="CQ106" s="68"/>
      <c r="CR106" s="68"/>
      <c r="CS106" s="68"/>
      <c r="CT106" s="68"/>
      <c r="CU106" s="68"/>
      <c r="CV106" s="68"/>
      <c r="CW106" s="68"/>
      <c r="CX106" s="68"/>
      <c r="CY106" s="68"/>
      <c r="CZ106" s="68"/>
      <c r="DA106" s="68"/>
      <c r="DB106" s="68"/>
      <c r="DC106" s="68"/>
      <c r="DD106" s="68"/>
      <c r="DE106" s="68"/>
      <c r="DF106" s="68"/>
      <c r="DG106" s="68"/>
    </row>
    <row r="107" spans="1:111" s="69" customFormat="1" ht="22.5" customHeight="1" x14ac:dyDescent="0.15">
      <c r="A107" s="117"/>
      <c r="B107" s="103"/>
      <c r="C107" s="125"/>
      <c r="D107" s="125"/>
      <c r="E107" s="126"/>
      <c r="F107" s="103"/>
      <c r="G107" s="278">
        <f>$G$26</f>
        <v>0</v>
      </c>
      <c r="H107" s="278"/>
      <c r="I107" s="278"/>
      <c r="J107" s="278"/>
      <c r="K107" s="278"/>
      <c r="L107" s="133" t="str">
        <f>$L$26</f>
        <v>高等学校</v>
      </c>
      <c r="M107" s="103"/>
      <c r="N107" s="103"/>
      <c r="O107" s="118"/>
      <c r="P107" s="68"/>
      <c r="Q107" s="68"/>
      <c r="R107" s="68"/>
      <c r="S107" s="19"/>
      <c r="T107" s="20"/>
      <c r="U107" s="19"/>
      <c r="V107" s="19"/>
      <c r="W107" s="19"/>
      <c r="X107" s="19"/>
      <c r="Y107" s="19"/>
      <c r="Z107" s="19"/>
      <c r="AA107" s="19"/>
      <c r="AB107" s="19"/>
      <c r="AC107" s="21"/>
      <c r="AD107" s="19"/>
      <c r="AE107" s="64"/>
      <c r="AF107" s="19"/>
      <c r="AG107" s="19"/>
      <c r="AJ107" s="71"/>
      <c r="AK107" s="71"/>
      <c r="AL107" s="71"/>
      <c r="AM107" s="68"/>
      <c r="AN107" s="68"/>
      <c r="AO107" s="68"/>
      <c r="AP107" s="68"/>
      <c r="AQ107" s="68"/>
      <c r="AR107" s="68"/>
      <c r="AS107" s="68"/>
      <c r="AT107" s="68"/>
      <c r="AU107" s="68"/>
      <c r="AV107" s="68"/>
      <c r="AW107" s="68"/>
      <c r="AX107" s="68"/>
      <c r="AY107" s="68"/>
      <c r="AZ107" s="68"/>
      <c r="BA107" s="68"/>
      <c r="BB107" s="68"/>
      <c r="BC107" s="68"/>
      <c r="BD107" s="68"/>
      <c r="BE107" s="68"/>
      <c r="BF107" s="68"/>
      <c r="BG107" s="68"/>
      <c r="BH107" s="68"/>
      <c r="BI107" s="68"/>
      <c r="BJ107" s="68"/>
      <c r="BK107" s="68"/>
      <c r="BL107" s="68"/>
      <c r="BM107" s="68"/>
      <c r="BN107" s="68"/>
      <c r="BO107" s="68"/>
      <c r="BP107" s="68"/>
      <c r="BQ107" s="68"/>
      <c r="BR107" s="68"/>
      <c r="BS107" s="68"/>
      <c r="BT107" s="68"/>
      <c r="BU107" s="68"/>
      <c r="BV107" s="68"/>
      <c r="BW107" s="68"/>
      <c r="BX107" s="68"/>
      <c r="BY107" s="68"/>
      <c r="BZ107" s="68"/>
      <c r="CA107" s="68"/>
      <c r="CB107" s="68"/>
      <c r="CC107" s="68"/>
      <c r="CD107" s="68"/>
      <c r="CE107" s="68"/>
      <c r="CF107" s="68"/>
      <c r="CG107" s="68"/>
      <c r="CH107" s="68"/>
      <c r="CI107" s="68"/>
      <c r="CJ107" s="68"/>
      <c r="CK107" s="68"/>
      <c r="CL107" s="68"/>
      <c r="CM107" s="68"/>
      <c r="CN107" s="68"/>
      <c r="CO107" s="68"/>
      <c r="CP107" s="68"/>
      <c r="CQ107" s="68"/>
      <c r="CR107" s="68"/>
      <c r="CS107" s="68"/>
      <c r="CT107" s="68"/>
      <c r="CU107" s="68"/>
      <c r="CV107" s="68"/>
      <c r="CW107" s="68"/>
      <c r="CX107" s="68"/>
      <c r="CY107" s="68"/>
      <c r="CZ107" s="68"/>
      <c r="DA107" s="68"/>
      <c r="DB107" s="68"/>
      <c r="DC107" s="68"/>
      <c r="DD107" s="68"/>
      <c r="DE107" s="68"/>
      <c r="DF107" s="68"/>
      <c r="DG107" s="68"/>
    </row>
    <row r="108" spans="1:111" s="69" customFormat="1" ht="22.5" customHeight="1" x14ac:dyDescent="0.15">
      <c r="A108" s="127"/>
      <c r="B108" s="128"/>
      <c r="C108" s="129"/>
      <c r="D108" s="129"/>
      <c r="E108" s="130"/>
      <c r="F108" s="130"/>
      <c r="G108" s="134"/>
      <c r="H108" s="129"/>
      <c r="I108" s="129"/>
      <c r="J108" s="129" t="s">
        <v>1096</v>
      </c>
      <c r="K108" s="280">
        <f>$K$27</f>
        <v>0</v>
      </c>
      <c r="L108" s="280"/>
      <c r="M108" s="131" t="s">
        <v>1095</v>
      </c>
      <c r="N108" s="131"/>
      <c r="O108" s="132"/>
      <c r="P108" s="68"/>
      <c r="Q108" s="68"/>
      <c r="R108" s="68"/>
      <c r="S108" s="19"/>
      <c r="T108" s="20"/>
      <c r="U108" s="19"/>
      <c r="V108" s="19"/>
      <c r="W108" s="19"/>
      <c r="X108" s="19"/>
      <c r="Y108" s="19"/>
      <c r="Z108" s="19"/>
      <c r="AA108" s="19"/>
      <c r="AB108" s="19"/>
      <c r="AC108" s="21"/>
      <c r="AD108" s="19"/>
      <c r="AE108" s="64"/>
      <c r="AF108" s="19"/>
      <c r="AG108" s="19"/>
      <c r="AJ108" s="71"/>
      <c r="AK108" s="71"/>
      <c r="AL108" s="71"/>
      <c r="AM108" s="68"/>
      <c r="AN108" s="68"/>
      <c r="AO108" s="68"/>
      <c r="AP108" s="68"/>
      <c r="AQ108" s="68"/>
      <c r="AR108" s="68"/>
      <c r="AS108" s="68"/>
      <c r="AT108" s="68"/>
      <c r="AU108" s="68"/>
      <c r="AV108" s="68"/>
      <c r="AW108" s="68"/>
      <c r="AX108" s="68"/>
      <c r="AY108" s="68"/>
      <c r="AZ108" s="68"/>
      <c r="BA108" s="68"/>
      <c r="BB108" s="68"/>
      <c r="BC108" s="68"/>
      <c r="BD108" s="68"/>
      <c r="BE108" s="68"/>
      <c r="BF108" s="68"/>
      <c r="BG108" s="68"/>
      <c r="BH108" s="68"/>
      <c r="BI108" s="68"/>
      <c r="BJ108" s="68"/>
      <c r="BK108" s="68"/>
      <c r="BL108" s="68"/>
      <c r="BM108" s="68"/>
      <c r="BN108" s="68"/>
      <c r="BO108" s="68"/>
      <c r="BP108" s="68"/>
      <c r="BQ108" s="68"/>
      <c r="BR108" s="68"/>
      <c r="BS108" s="68"/>
      <c r="BT108" s="68"/>
      <c r="BU108" s="68"/>
      <c r="BV108" s="68"/>
      <c r="BW108" s="68"/>
      <c r="BX108" s="68"/>
      <c r="BY108" s="68"/>
      <c r="BZ108" s="68"/>
      <c r="CA108" s="68"/>
      <c r="CB108" s="68"/>
      <c r="CC108" s="68"/>
      <c r="CD108" s="68"/>
      <c r="CE108" s="68"/>
      <c r="CF108" s="68"/>
      <c r="CG108" s="68"/>
      <c r="CH108" s="68"/>
      <c r="CI108" s="68"/>
      <c r="CJ108" s="68"/>
      <c r="CK108" s="68"/>
      <c r="CL108" s="68"/>
      <c r="CM108" s="68"/>
      <c r="CN108" s="68"/>
      <c r="CO108" s="68"/>
      <c r="CP108" s="68"/>
      <c r="CQ108" s="68"/>
      <c r="CR108" s="68"/>
      <c r="CS108" s="68"/>
      <c r="CT108" s="68"/>
      <c r="CU108" s="68"/>
      <c r="CV108" s="68"/>
      <c r="CW108" s="68"/>
      <c r="CX108" s="68"/>
      <c r="CY108" s="68"/>
      <c r="CZ108" s="68"/>
      <c r="DA108" s="68"/>
      <c r="DB108" s="68"/>
      <c r="DC108" s="68"/>
      <c r="DD108" s="68"/>
      <c r="DE108" s="68"/>
      <c r="DF108" s="68"/>
      <c r="DG108" s="68"/>
    </row>
    <row r="109" spans="1:111" x14ac:dyDescent="0.15">
      <c r="A109" s="72"/>
      <c r="B109" s="72"/>
      <c r="C109" s="72"/>
      <c r="D109" s="72"/>
      <c r="E109" s="72"/>
      <c r="F109" s="72"/>
      <c r="G109" s="72"/>
      <c r="H109" s="72"/>
      <c r="I109" s="72"/>
      <c r="J109" s="72"/>
      <c r="K109" s="72"/>
      <c r="L109" s="72"/>
      <c r="M109" s="72"/>
      <c r="N109" s="72"/>
      <c r="O109" s="72"/>
    </row>
    <row r="147" spans="3:111" x14ac:dyDescent="0.15">
      <c r="J147" s="78" t="s">
        <v>1420</v>
      </c>
    </row>
    <row r="148" spans="3:111" x14ac:dyDescent="0.15">
      <c r="J148" s="78" t="s">
        <v>1421</v>
      </c>
    </row>
    <row r="149" spans="3:111" s="79" customFormat="1" ht="12" x14ac:dyDescent="0.15">
      <c r="C149" s="78"/>
      <c r="D149" s="78" t="s">
        <v>5</v>
      </c>
      <c r="E149" s="78"/>
      <c r="F149" s="78"/>
      <c r="G149" s="78"/>
      <c r="H149" s="78"/>
      <c r="I149" s="78"/>
      <c r="J149" s="78"/>
      <c r="K149" s="78"/>
      <c r="L149" s="78"/>
      <c r="M149" s="78" t="s">
        <v>3</v>
      </c>
      <c r="N149" s="78"/>
      <c r="O149" s="78"/>
      <c r="P149" s="78"/>
      <c r="Q149" s="78"/>
      <c r="R149" s="78"/>
      <c r="S149" s="79" t="s">
        <v>510</v>
      </c>
      <c r="T149" s="80"/>
      <c r="AC149" s="79" t="s">
        <v>505</v>
      </c>
      <c r="AE149" s="88"/>
      <c r="AH149" s="78" t="s">
        <v>868</v>
      </c>
      <c r="AI149" s="89" t="s">
        <v>872</v>
      </c>
      <c r="AJ149" s="78"/>
      <c r="AK149" s="78"/>
      <c r="AL149" s="78"/>
      <c r="AM149" s="78"/>
      <c r="AN149" s="78"/>
      <c r="AO149" s="78"/>
      <c r="AP149" s="78"/>
      <c r="AQ149" s="78"/>
      <c r="AR149" s="78"/>
      <c r="AS149" s="78"/>
      <c r="AT149" s="78"/>
      <c r="AU149" s="78"/>
      <c r="AV149" s="78"/>
      <c r="AW149" s="78"/>
      <c r="AX149" s="78"/>
      <c r="AY149" s="78"/>
      <c r="AZ149" s="78"/>
      <c r="BA149" s="78"/>
      <c r="BB149" s="78"/>
      <c r="BC149" s="78"/>
      <c r="BD149" s="78"/>
      <c r="BE149" s="78"/>
      <c r="BF149" s="78"/>
      <c r="BG149" s="78"/>
      <c r="BH149" s="78"/>
      <c r="BI149" s="78"/>
      <c r="BJ149" s="78"/>
      <c r="BK149" s="78"/>
      <c r="BL149" s="78"/>
      <c r="BM149" s="78"/>
      <c r="BN149" s="78"/>
      <c r="BO149" s="78"/>
      <c r="BP149" s="78"/>
      <c r="BQ149" s="78"/>
      <c r="BR149" s="78"/>
      <c r="BS149" s="78"/>
      <c r="BT149" s="78"/>
      <c r="BU149" s="78"/>
      <c r="BV149" s="78"/>
      <c r="BW149" s="78"/>
      <c r="BX149" s="78"/>
      <c r="BY149" s="78"/>
      <c r="BZ149" s="78"/>
      <c r="CA149" s="78"/>
      <c r="CB149" s="78"/>
      <c r="CC149" s="78"/>
      <c r="CD149" s="78"/>
      <c r="CE149" s="78"/>
      <c r="CF149" s="78"/>
      <c r="CG149" s="78"/>
      <c r="CH149" s="78"/>
      <c r="CI149" s="78"/>
      <c r="CJ149" s="78"/>
      <c r="CK149" s="78"/>
      <c r="CL149" s="78"/>
      <c r="CM149" s="78"/>
      <c r="CN149" s="78"/>
      <c r="CO149" s="78"/>
      <c r="CP149" s="78"/>
      <c r="CQ149" s="78"/>
      <c r="CR149" s="78"/>
      <c r="CS149" s="78"/>
      <c r="CT149" s="78"/>
      <c r="CU149" s="78"/>
      <c r="CV149" s="78"/>
      <c r="CW149" s="78"/>
      <c r="CX149" s="78"/>
      <c r="CY149" s="78"/>
      <c r="CZ149" s="78"/>
      <c r="DA149" s="78"/>
      <c r="DB149" s="78"/>
      <c r="DC149" s="78"/>
      <c r="DD149" s="78"/>
      <c r="DE149" s="78"/>
      <c r="DF149" s="78"/>
      <c r="DG149" s="78"/>
    </row>
    <row r="150" spans="3:111" s="79" customFormat="1" ht="12" x14ac:dyDescent="0.15">
      <c r="C150" s="78"/>
      <c r="D150" s="78" t="s">
        <v>1422</v>
      </c>
      <c r="E150" s="78"/>
      <c r="F150" s="78"/>
      <c r="G150" s="78"/>
      <c r="H150" s="78"/>
      <c r="I150" s="78"/>
      <c r="J150" s="78"/>
      <c r="K150" s="78"/>
      <c r="L150" s="78"/>
      <c r="M150" s="135">
        <v>1</v>
      </c>
      <c r="N150" s="135" t="s">
        <v>1417</v>
      </c>
      <c r="O150" s="78"/>
      <c r="P150" s="78"/>
      <c r="Q150" s="78"/>
      <c r="R150" s="78"/>
      <c r="S150" s="79" t="s">
        <v>511</v>
      </c>
      <c r="T150" s="80">
        <v>100000000</v>
      </c>
      <c r="AC150" s="79" t="s">
        <v>506</v>
      </c>
      <c r="AE150" s="88"/>
      <c r="AH150" s="78" t="s">
        <v>873</v>
      </c>
      <c r="AI150" s="89" t="s">
        <v>858</v>
      </c>
      <c r="AJ150" s="78"/>
      <c r="AK150" s="78"/>
      <c r="AL150" s="78"/>
      <c r="AM150" s="78"/>
      <c r="AN150" s="78"/>
      <c r="AO150" s="78"/>
      <c r="AP150" s="78"/>
      <c r="AQ150" s="78"/>
      <c r="AR150" s="78"/>
      <c r="AS150" s="78"/>
      <c r="AT150" s="78"/>
      <c r="AU150" s="78"/>
      <c r="AV150" s="78"/>
      <c r="AW150" s="78"/>
      <c r="AX150" s="78"/>
      <c r="AY150" s="78"/>
      <c r="AZ150" s="78"/>
      <c r="BA150" s="78"/>
      <c r="BB150" s="78"/>
      <c r="BC150" s="78"/>
      <c r="BD150" s="78"/>
      <c r="BE150" s="78"/>
      <c r="BF150" s="78"/>
      <c r="BG150" s="78"/>
      <c r="BH150" s="78"/>
      <c r="BI150" s="78"/>
      <c r="BJ150" s="78"/>
      <c r="BK150" s="78"/>
      <c r="BL150" s="78"/>
      <c r="BM150" s="78"/>
      <c r="BN150" s="78"/>
      <c r="BO150" s="78"/>
      <c r="BP150" s="78"/>
      <c r="BQ150" s="78"/>
      <c r="BR150" s="78"/>
      <c r="BS150" s="78"/>
      <c r="BT150" s="78"/>
      <c r="BU150" s="78"/>
      <c r="BV150" s="78"/>
      <c r="BW150" s="78"/>
      <c r="BX150" s="78"/>
      <c r="BY150" s="78"/>
      <c r="BZ150" s="78"/>
      <c r="CA150" s="78"/>
      <c r="CB150" s="78"/>
      <c r="CC150" s="78"/>
      <c r="CD150" s="78"/>
      <c r="CE150" s="78"/>
      <c r="CF150" s="78"/>
      <c r="CG150" s="78"/>
      <c r="CH150" s="78"/>
      <c r="CI150" s="78"/>
      <c r="CJ150" s="78"/>
      <c r="CK150" s="78"/>
      <c r="CL150" s="78"/>
      <c r="CM150" s="78"/>
      <c r="CN150" s="78"/>
      <c r="CO150" s="78"/>
      <c r="CP150" s="78"/>
      <c r="CQ150" s="78"/>
      <c r="CR150" s="78"/>
      <c r="CS150" s="78"/>
      <c r="CT150" s="78"/>
      <c r="CU150" s="78"/>
      <c r="CV150" s="78"/>
      <c r="CW150" s="78"/>
      <c r="CX150" s="78"/>
      <c r="CY150" s="78"/>
      <c r="CZ150" s="78"/>
      <c r="DA150" s="78"/>
      <c r="DB150" s="78"/>
      <c r="DC150" s="78"/>
      <c r="DD150" s="78"/>
      <c r="DE150" s="78"/>
      <c r="DF150" s="78"/>
      <c r="DG150" s="78"/>
    </row>
    <row r="151" spans="3:111" s="79" customFormat="1" ht="12" x14ac:dyDescent="0.15">
      <c r="C151" s="78"/>
      <c r="D151" s="78" t="s">
        <v>1424</v>
      </c>
      <c r="E151" s="78"/>
      <c r="F151" s="78"/>
      <c r="G151" s="78"/>
      <c r="H151" s="78"/>
      <c r="I151" s="78"/>
      <c r="J151" s="78"/>
      <c r="K151" s="78"/>
      <c r="L151" s="78"/>
      <c r="M151" s="135">
        <v>2</v>
      </c>
      <c r="N151" s="135" t="s">
        <v>1418</v>
      </c>
      <c r="O151" s="78"/>
      <c r="P151" s="78"/>
      <c r="Q151" s="78"/>
      <c r="R151" s="78"/>
      <c r="S151" s="79" t="s">
        <v>512</v>
      </c>
      <c r="T151" s="80">
        <v>110000000</v>
      </c>
      <c r="AC151" s="79" t="s">
        <v>509</v>
      </c>
      <c r="AE151" s="88"/>
      <c r="AH151" s="78" t="s">
        <v>874</v>
      </c>
      <c r="AI151" s="89" t="s">
        <v>859</v>
      </c>
      <c r="AJ151" s="78"/>
      <c r="AK151" s="78"/>
      <c r="AL151" s="78"/>
      <c r="AM151" s="78"/>
      <c r="AN151" s="78"/>
      <c r="AO151" s="78"/>
      <c r="AP151" s="78"/>
      <c r="AQ151" s="78"/>
      <c r="AR151" s="78"/>
      <c r="AS151" s="78"/>
      <c r="AT151" s="78"/>
      <c r="AU151" s="78"/>
      <c r="AV151" s="78"/>
      <c r="AW151" s="78"/>
      <c r="AX151" s="78"/>
      <c r="AY151" s="78"/>
      <c r="AZ151" s="78"/>
      <c r="BA151" s="78"/>
      <c r="BB151" s="78"/>
      <c r="BC151" s="78"/>
      <c r="BD151" s="78"/>
      <c r="BE151" s="78"/>
      <c r="BF151" s="78"/>
      <c r="BG151" s="78"/>
      <c r="BH151" s="78"/>
      <c r="BI151" s="78"/>
      <c r="BJ151" s="78"/>
      <c r="BK151" s="78"/>
      <c r="BL151" s="78"/>
      <c r="BM151" s="78"/>
      <c r="BN151" s="78"/>
      <c r="BO151" s="78"/>
      <c r="BP151" s="78"/>
      <c r="BQ151" s="78"/>
      <c r="BR151" s="78"/>
      <c r="BS151" s="78"/>
      <c r="BT151" s="78"/>
      <c r="BU151" s="78"/>
      <c r="BV151" s="78"/>
      <c r="BW151" s="78"/>
      <c r="BX151" s="78"/>
      <c r="BY151" s="78"/>
      <c r="BZ151" s="78"/>
      <c r="CA151" s="78"/>
      <c r="CB151" s="78"/>
      <c r="CC151" s="78"/>
      <c r="CD151" s="78"/>
      <c r="CE151" s="78"/>
      <c r="CF151" s="78"/>
      <c r="CG151" s="78"/>
      <c r="CH151" s="78"/>
      <c r="CI151" s="78"/>
      <c r="CJ151" s="78"/>
      <c r="CK151" s="78"/>
      <c r="CL151" s="78"/>
      <c r="CM151" s="78"/>
      <c r="CN151" s="78"/>
      <c r="CO151" s="78"/>
      <c r="CP151" s="78"/>
      <c r="CQ151" s="78"/>
      <c r="CR151" s="78"/>
      <c r="CS151" s="78"/>
      <c r="CT151" s="78"/>
      <c r="CU151" s="78"/>
      <c r="CV151" s="78"/>
      <c r="CW151" s="78"/>
      <c r="CX151" s="78"/>
      <c r="CY151" s="78"/>
      <c r="CZ151" s="78"/>
      <c r="DA151" s="78"/>
      <c r="DB151" s="78"/>
      <c r="DC151" s="78"/>
      <c r="DD151" s="78"/>
      <c r="DE151" s="78"/>
      <c r="DF151" s="78"/>
      <c r="DG151" s="78"/>
    </row>
    <row r="152" spans="3:111" s="79" customFormat="1" ht="12" x14ac:dyDescent="0.15">
      <c r="C152" s="78"/>
      <c r="D152" s="78" t="s">
        <v>1423</v>
      </c>
      <c r="E152" s="78"/>
      <c r="F152" s="78"/>
      <c r="G152" s="78"/>
      <c r="H152" s="78"/>
      <c r="I152" s="78"/>
      <c r="J152" s="78"/>
      <c r="K152" s="78"/>
      <c r="L152" s="78"/>
      <c r="M152" s="135">
        <v>3</v>
      </c>
      <c r="N152" s="135"/>
      <c r="O152" s="78"/>
      <c r="P152" s="78"/>
      <c r="Q152" s="78"/>
      <c r="R152" s="78"/>
      <c r="S152" s="79" t="s">
        <v>513</v>
      </c>
      <c r="T152" s="80">
        <v>120000000</v>
      </c>
      <c r="AC152" s="79" t="s">
        <v>507</v>
      </c>
      <c r="AE152" s="88"/>
      <c r="AH152" s="78" t="s">
        <v>875</v>
      </c>
      <c r="AI152" s="89" t="s">
        <v>860</v>
      </c>
      <c r="AJ152" s="78"/>
      <c r="AK152" s="78"/>
      <c r="AL152" s="78"/>
      <c r="AM152" s="78"/>
      <c r="AN152" s="78"/>
      <c r="AO152" s="78"/>
      <c r="AP152" s="78"/>
      <c r="AQ152" s="78"/>
      <c r="AR152" s="78"/>
      <c r="AS152" s="78"/>
      <c r="AT152" s="78"/>
      <c r="AU152" s="78"/>
      <c r="AV152" s="78"/>
      <c r="AW152" s="78"/>
      <c r="AX152" s="78"/>
      <c r="AY152" s="78"/>
      <c r="AZ152" s="78"/>
      <c r="BA152" s="78"/>
      <c r="BB152" s="78"/>
      <c r="BC152" s="78"/>
      <c r="BD152" s="78"/>
      <c r="BE152" s="78"/>
      <c r="BF152" s="78"/>
      <c r="BG152" s="78"/>
      <c r="BH152" s="78"/>
      <c r="BI152" s="78"/>
      <c r="BJ152" s="78"/>
      <c r="BK152" s="78"/>
      <c r="BL152" s="78"/>
      <c r="BM152" s="78"/>
      <c r="BN152" s="78"/>
      <c r="BO152" s="78"/>
      <c r="BP152" s="78"/>
      <c r="BQ152" s="78"/>
      <c r="BR152" s="78"/>
      <c r="BS152" s="78"/>
      <c r="BT152" s="78"/>
      <c r="BU152" s="78"/>
      <c r="BV152" s="78"/>
      <c r="BW152" s="78"/>
      <c r="BX152" s="78"/>
      <c r="BY152" s="78"/>
      <c r="BZ152" s="78"/>
      <c r="CA152" s="78"/>
      <c r="CB152" s="78"/>
      <c r="CC152" s="78"/>
      <c r="CD152" s="78"/>
      <c r="CE152" s="78"/>
      <c r="CF152" s="78"/>
      <c r="CG152" s="78"/>
      <c r="CH152" s="78"/>
      <c r="CI152" s="78"/>
      <c r="CJ152" s="78"/>
      <c r="CK152" s="78"/>
      <c r="CL152" s="78"/>
      <c r="CM152" s="78"/>
      <c r="CN152" s="78"/>
      <c r="CO152" s="78"/>
      <c r="CP152" s="78"/>
      <c r="CQ152" s="78"/>
      <c r="CR152" s="78"/>
      <c r="CS152" s="78"/>
      <c r="CT152" s="78"/>
      <c r="CU152" s="78"/>
      <c r="CV152" s="78"/>
      <c r="CW152" s="78"/>
      <c r="CX152" s="78"/>
      <c r="CY152" s="78"/>
      <c r="CZ152" s="78"/>
      <c r="DA152" s="78"/>
      <c r="DB152" s="78"/>
      <c r="DC152" s="78"/>
      <c r="DD152" s="78"/>
      <c r="DE152" s="78"/>
      <c r="DF152" s="78"/>
      <c r="DG152" s="78"/>
    </row>
    <row r="153" spans="3:111" s="79" customFormat="1" ht="12" x14ac:dyDescent="0.15">
      <c r="D153" s="78" t="s">
        <v>1425</v>
      </c>
      <c r="E153" s="78"/>
      <c r="F153" s="78"/>
      <c r="G153" s="78"/>
      <c r="H153" s="78"/>
      <c r="I153" s="78"/>
      <c r="J153" s="78"/>
      <c r="K153" s="78"/>
      <c r="L153" s="78"/>
      <c r="M153" s="135">
        <v>4</v>
      </c>
      <c r="N153" s="135"/>
      <c r="O153" s="78"/>
      <c r="P153" s="78"/>
      <c r="Q153" s="78"/>
      <c r="R153" s="78"/>
      <c r="S153" s="79" t="s">
        <v>514</v>
      </c>
      <c r="T153" s="80">
        <v>130000000</v>
      </c>
      <c r="AC153" s="79" t="s">
        <v>508</v>
      </c>
      <c r="AE153" s="88"/>
      <c r="AH153" s="78" t="s">
        <v>876</v>
      </c>
      <c r="AI153" s="89" t="s">
        <v>861</v>
      </c>
      <c r="AJ153" s="78"/>
      <c r="AK153" s="78"/>
      <c r="AL153" s="78"/>
      <c r="AM153" s="78"/>
      <c r="AN153" s="78"/>
      <c r="AO153" s="78"/>
      <c r="AP153" s="78"/>
      <c r="AQ153" s="78"/>
      <c r="AR153" s="78"/>
      <c r="AS153" s="78"/>
      <c r="AT153" s="78"/>
      <c r="AU153" s="78"/>
      <c r="AV153" s="78"/>
      <c r="AW153" s="78"/>
      <c r="AX153" s="78"/>
      <c r="AY153" s="78"/>
      <c r="AZ153" s="78"/>
      <c r="BA153" s="78"/>
      <c r="BB153" s="78"/>
      <c r="BC153" s="78"/>
      <c r="BD153" s="78"/>
      <c r="BE153" s="78"/>
      <c r="BF153" s="78"/>
      <c r="BG153" s="78"/>
      <c r="BH153" s="78"/>
      <c r="BI153" s="78"/>
      <c r="BJ153" s="78"/>
      <c r="BK153" s="78"/>
      <c r="BL153" s="78"/>
      <c r="BM153" s="78"/>
      <c r="BN153" s="78"/>
      <c r="BO153" s="78"/>
      <c r="BP153" s="78"/>
      <c r="BQ153" s="78"/>
      <c r="BR153" s="78"/>
      <c r="BS153" s="78"/>
      <c r="BT153" s="78"/>
      <c r="BU153" s="78"/>
      <c r="BV153" s="78"/>
      <c r="BW153" s="78"/>
      <c r="BX153" s="78"/>
      <c r="BY153" s="78"/>
      <c r="BZ153" s="78"/>
      <c r="CA153" s="78"/>
      <c r="CB153" s="78"/>
      <c r="CC153" s="78"/>
      <c r="CD153" s="78"/>
      <c r="CE153" s="78"/>
      <c r="CF153" s="78"/>
      <c r="CG153" s="78"/>
      <c r="CH153" s="78"/>
      <c r="CI153" s="78"/>
      <c r="CJ153" s="78"/>
      <c r="CK153" s="78"/>
      <c r="CL153" s="78"/>
      <c r="CM153" s="78"/>
      <c r="CN153" s="78"/>
      <c r="CO153" s="78"/>
      <c r="CP153" s="78"/>
      <c r="CQ153" s="78"/>
      <c r="CR153" s="78"/>
      <c r="CS153" s="78"/>
      <c r="CT153" s="78"/>
      <c r="CU153" s="78"/>
      <c r="CV153" s="78"/>
      <c r="CW153" s="78"/>
      <c r="CX153" s="78"/>
      <c r="CY153" s="78"/>
      <c r="CZ153" s="78"/>
      <c r="DA153" s="78"/>
      <c r="DB153" s="78"/>
      <c r="DC153" s="78"/>
      <c r="DD153" s="78"/>
      <c r="DE153" s="78"/>
      <c r="DF153" s="78"/>
      <c r="DG153" s="78"/>
    </row>
    <row r="154" spans="3:111" s="79" customFormat="1" ht="12" x14ac:dyDescent="0.15">
      <c r="D154" s="78" t="s">
        <v>1426</v>
      </c>
      <c r="E154" s="78"/>
      <c r="F154" s="78"/>
      <c r="G154" s="78"/>
      <c r="H154" s="78"/>
      <c r="I154" s="78"/>
      <c r="J154" s="78"/>
      <c r="K154" s="78"/>
      <c r="L154" s="78"/>
      <c r="M154" s="135">
        <v>5</v>
      </c>
      <c r="N154" s="135"/>
      <c r="O154" s="78"/>
      <c r="P154" s="78"/>
      <c r="Q154" s="78"/>
      <c r="R154" s="78"/>
      <c r="S154" s="79" t="s">
        <v>515</v>
      </c>
      <c r="T154" s="80">
        <v>140000000</v>
      </c>
      <c r="AE154" s="88"/>
      <c r="AH154" s="78" t="s">
        <v>877</v>
      </c>
      <c r="AI154" s="89" t="s">
        <v>862</v>
      </c>
      <c r="AJ154" s="78"/>
      <c r="AK154" s="78"/>
      <c r="AL154" s="78"/>
      <c r="AM154" s="78"/>
      <c r="AN154" s="78"/>
      <c r="AO154" s="78"/>
      <c r="AP154" s="78"/>
      <c r="AQ154" s="78"/>
      <c r="AR154" s="78"/>
      <c r="AS154" s="78"/>
      <c r="AT154" s="78"/>
      <c r="AU154" s="78"/>
      <c r="AV154" s="78"/>
      <c r="AW154" s="78"/>
      <c r="AX154" s="78"/>
      <c r="AY154" s="78"/>
      <c r="AZ154" s="78"/>
      <c r="BA154" s="78"/>
      <c r="BB154" s="78"/>
      <c r="BC154" s="78"/>
      <c r="BD154" s="78"/>
      <c r="BE154" s="78"/>
      <c r="BF154" s="78"/>
      <c r="BG154" s="78"/>
      <c r="BH154" s="78"/>
      <c r="BI154" s="78"/>
      <c r="BJ154" s="78"/>
      <c r="BK154" s="78"/>
      <c r="BL154" s="78"/>
      <c r="BM154" s="78"/>
      <c r="BN154" s="78"/>
      <c r="BO154" s="78"/>
      <c r="BP154" s="78"/>
      <c r="BQ154" s="78"/>
      <c r="BR154" s="78"/>
      <c r="BS154" s="78"/>
      <c r="BT154" s="78"/>
      <c r="BU154" s="78"/>
      <c r="BV154" s="78"/>
      <c r="BW154" s="78"/>
      <c r="BX154" s="78"/>
      <c r="BY154" s="78"/>
      <c r="BZ154" s="78"/>
      <c r="CA154" s="78"/>
      <c r="CB154" s="78"/>
      <c r="CC154" s="78"/>
      <c r="CD154" s="78"/>
      <c r="CE154" s="78"/>
      <c r="CF154" s="78"/>
      <c r="CG154" s="78"/>
      <c r="CH154" s="78"/>
      <c r="CI154" s="78"/>
      <c r="CJ154" s="78"/>
      <c r="CK154" s="78"/>
      <c r="CL154" s="78"/>
      <c r="CM154" s="78"/>
      <c r="CN154" s="78"/>
      <c r="CO154" s="78"/>
      <c r="CP154" s="78"/>
      <c r="CQ154" s="78"/>
      <c r="CR154" s="78"/>
      <c r="CS154" s="78"/>
      <c r="CT154" s="78"/>
      <c r="CU154" s="78"/>
      <c r="CV154" s="78"/>
      <c r="CW154" s="78"/>
      <c r="CX154" s="78"/>
      <c r="CY154" s="78"/>
      <c r="CZ154" s="78"/>
      <c r="DA154" s="78"/>
      <c r="DB154" s="78"/>
      <c r="DC154" s="78"/>
      <c r="DD154" s="78"/>
      <c r="DE154" s="78"/>
      <c r="DF154" s="78"/>
      <c r="DG154" s="78"/>
    </row>
    <row r="155" spans="3:111" s="79" customFormat="1" ht="12" x14ac:dyDescent="0.15">
      <c r="C155" s="78"/>
      <c r="D155" s="78" t="s">
        <v>1427</v>
      </c>
      <c r="E155" s="78"/>
      <c r="F155" s="78"/>
      <c r="G155" s="78"/>
      <c r="H155" s="78"/>
      <c r="I155" s="78"/>
      <c r="J155" s="78"/>
      <c r="K155" s="78"/>
      <c r="L155" s="78"/>
      <c r="M155" s="135">
        <v>6</v>
      </c>
      <c r="N155" s="135"/>
      <c r="O155" s="78"/>
      <c r="P155" s="78"/>
      <c r="Q155" s="78"/>
      <c r="R155" s="78"/>
      <c r="S155" s="79" t="s">
        <v>516</v>
      </c>
      <c r="T155" s="80">
        <v>200000000</v>
      </c>
      <c r="AE155" s="88"/>
      <c r="AH155" s="78" t="s">
        <v>878</v>
      </c>
      <c r="AI155" s="89" t="s">
        <v>863</v>
      </c>
      <c r="AJ155" s="78"/>
      <c r="AK155" s="78"/>
      <c r="AL155" s="78"/>
      <c r="AM155" s="78"/>
      <c r="AN155" s="78"/>
      <c r="AO155" s="78"/>
      <c r="AP155" s="78"/>
      <c r="AQ155" s="78"/>
      <c r="AR155" s="78"/>
      <c r="AS155" s="78"/>
      <c r="AT155" s="78"/>
      <c r="AU155" s="78"/>
      <c r="AV155" s="78"/>
      <c r="AW155" s="78"/>
      <c r="AX155" s="78"/>
      <c r="AY155" s="78"/>
      <c r="AZ155" s="78"/>
      <c r="BA155" s="78"/>
      <c r="BB155" s="78"/>
      <c r="BC155" s="78"/>
      <c r="BD155" s="78"/>
      <c r="BE155" s="78"/>
      <c r="BF155" s="78"/>
      <c r="BG155" s="78"/>
      <c r="BH155" s="78"/>
      <c r="BI155" s="78"/>
      <c r="BJ155" s="78"/>
      <c r="BK155" s="78"/>
      <c r="BL155" s="78"/>
      <c r="BM155" s="78"/>
      <c r="BN155" s="78"/>
      <c r="BO155" s="78"/>
      <c r="BP155" s="78"/>
      <c r="BQ155" s="78"/>
      <c r="BR155" s="78"/>
      <c r="BS155" s="78"/>
      <c r="BT155" s="78"/>
      <c r="BU155" s="78"/>
      <c r="BV155" s="78"/>
      <c r="BW155" s="78"/>
      <c r="BX155" s="78"/>
      <c r="BY155" s="78"/>
      <c r="BZ155" s="78"/>
      <c r="CA155" s="78"/>
      <c r="CB155" s="78"/>
      <c r="CC155" s="78"/>
      <c r="CD155" s="78"/>
      <c r="CE155" s="78"/>
      <c r="CF155" s="78"/>
      <c r="CG155" s="78"/>
      <c r="CH155" s="78"/>
      <c r="CI155" s="78"/>
      <c r="CJ155" s="78"/>
      <c r="CK155" s="78"/>
      <c r="CL155" s="78"/>
      <c r="CM155" s="78"/>
      <c r="CN155" s="78"/>
      <c r="CO155" s="78"/>
      <c r="CP155" s="78"/>
      <c r="CQ155" s="78"/>
      <c r="CR155" s="78"/>
      <c r="CS155" s="78"/>
      <c r="CT155" s="78"/>
      <c r="CU155" s="78"/>
      <c r="CV155" s="78"/>
      <c r="CW155" s="78"/>
      <c r="CX155" s="78"/>
      <c r="CY155" s="78"/>
      <c r="CZ155" s="78"/>
      <c r="DA155" s="78"/>
      <c r="DB155" s="78"/>
      <c r="DC155" s="78"/>
      <c r="DD155" s="78"/>
      <c r="DE155" s="78"/>
      <c r="DF155" s="78"/>
      <c r="DG155" s="78"/>
    </row>
    <row r="156" spans="3:111" s="79" customFormat="1" ht="12" x14ac:dyDescent="0.15">
      <c r="C156" s="78"/>
      <c r="D156" s="78"/>
      <c r="E156" s="78"/>
      <c r="F156" s="78"/>
      <c r="G156" s="78"/>
      <c r="H156" s="78"/>
      <c r="I156" s="78"/>
      <c r="J156" s="78"/>
      <c r="K156" s="78"/>
      <c r="L156" s="78"/>
      <c r="M156" s="135" t="s">
        <v>1098</v>
      </c>
      <c r="N156" s="135"/>
      <c r="O156" s="78"/>
      <c r="P156" s="78"/>
      <c r="Q156" s="78"/>
      <c r="R156" s="78"/>
      <c r="S156" s="79" t="s">
        <v>517</v>
      </c>
      <c r="T156" s="80">
        <v>210000000</v>
      </c>
      <c r="AE156" s="88"/>
      <c r="AH156" s="78" t="s">
        <v>879</v>
      </c>
      <c r="AI156" s="89" t="s">
        <v>864</v>
      </c>
      <c r="AJ156" s="78"/>
      <c r="AK156" s="78"/>
      <c r="AL156" s="78"/>
      <c r="AM156" s="78"/>
      <c r="AN156" s="78"/>
      <c r="AO156" s="78"/>
      <c r="AP156" s="78"/>
      <c r="AQ156" s="78"/>
      <c r="AR156" s="78"/>
      <c r="AS156" s="78"/>
      <c r="AT156" s="78"/>
      <c r="AU156" s="78"/>
      <c r="AV156" s="78"/>
      <c r="AW156" s="78"/>
      <c r="AX156" s="78"/>
      <c r="AY156" s="78"/>
      <c r="AZ156" s="78"/>
      <c r="BA156" s="78"/>
      <c r="BB156" s="78"/>
      <c r="BC156" s="78"/>
      <c r="BD156" s="78"/>
      <c r="BE156" s="78"/>
      <c r="BF156" s="78"/>
      <c r="BG156" s="78"/>
      <c r="BH156" s="78"/>
      <c r="BI156" s="78"/>
      <c r="BJ156" s="78"/>
      <c r="BK156" s="78"/>
      <c r="BL156" s="78"/>
      <c r="BM156" s="78"/>
      <c r="BN156" s="78"/>
      <c r="BO156" s="78"/>
      <c r="BP156" s="78"/>
      <c r="BQ156" s="78"/>
      <c r="BR156" s="78"/>
      <c r="BS156" s="78"/>
      <c r="BT156" s="78"/>
      <c r="BU156" s="78"/>
      <c r="BV156" s="78"/>
      <c r="BW156" s="78"/>
      <c r="BX156" s="78"/>
      <c r="BY156" s="78"/>
      <c r="BZ156" s="78"/>
      <c r="CA156" s="78"/>
      <c r="CB156" s="78"/>
      <c r="CC156" s="78"/>
      <c r="CD156" s="78"/>
      <c r="CE156" s="78"/>
      <c r="CF156" s="78"/>
      <c r="CG156" s="78"/>
      <c r="CH156" s="78"/>
      <c r="CI156" s="78"/>
      <c r="CJ156" s="78"/>
      <c r="CK156" s="78"/>
      <c r="CL156" s="78"/>
      <c r="CM156" s="78"/>
      <c r="CN156" s="78"/>
      <c r="CO156" s="78"/>
      <c r="CP156" s="78"/>
      <c r="CQ156" s="78"/>
      <c r="CR156" s="78"/>
      <c r="CS156" s="78"/>
      <c r="CT156" s="78"/>
      <c r="CU156" s="78"/>
      <c r="CV156" s="78"/>
      <c r="CW156" s="78"/>
      <c r="CX156" s="78"/>
      <c r="CY156" s="78"/>
      <c r="CZ156" s="78"/>
      <c r="DA156" s="78"/>
      <c r="DB156" s="78"/>
      <c r="DC156" s="78"/>
      <c r="DD156" s="78"/>
      <c r="DE156" s="78"/>
      <c r="DF156" s="78"/>
      <c r="DG156" s="78"/>
    </row>
    <row r="157" spans="3:111" s="79" customFormat="1" ht="12" x14ac:dyDescent="0.15">
      <c r="C157" s="78"/>
      <c r="D157" s="78"/>
      <c r="E157" s="78"/>
      <c r="F157" s="78"/>
      <c r="G157" s="78"/>
      <c r="H157" s="78"/>
      <c r="I157" s="78"/>
      <c r="J157" s="78"/>
      <c r="K157" s="78"/>
      <c r="L157" s="78"/>
      <c r="M157" s="135" t="s">
        <v>1099</v>
      </c>
      <c r="N157" s="135"/>
      <c r="O157" s="78"/>
      <c r="P157" s="78"/>
      <c r="Q157" s="78"/>
      <c r="R157" s="78"/>
      <c r="S157" s="79" t="s">
        <v>518</v>
      </c>
      <c r="T157" s="80">
        <v>220000000</v>
      </c>
      <c r="AE157" s="88"/>
      <c r="AH157" s="78" t="s">
        <v>880</v>
      </c>
      <c r="AI157" s="89" t="s">
        <v>865</v>
      </c>
      <c r="AJ157" s="78"/>
      <c r="AK157" s="78"/>
      <c r="AL157" s="78"/>
      <c r="AM157" s="78"/>
      <c r="AN157" s="78"/>
      <c r="AO157" s="78"/>
      <c r="AP157" s="78"/>
      <c r="AQ157" s="78"/>
      <c r="AR157" s="78"/>
      <c r="AS157" s="78"/>
      <c r="AT157" s="78"/>
      <c r="AU157" s="78"/>
      <c r="AV157" s="78"/>
      <c r="AW157" s="78"/>
      <c r="AX157" s="78"/>
      <c r="AY157" s="78"/>
      <c r="AZ157" s="78"/>
      <c r="BA157" s="78"/>
      <c r="BB157" s="78"/>
      <c r="BC157" s="78"/>
      <c r="BD157" s="78"/>
      <c r="BE157" s="78"/>
      <c r="BF157" s="78"/>
      <c r="BG157" s="78"/>
      <c r="BH157" s="78"/>
      <c r="BI157" s="78"/>
      <c r="BJ157" s="78"/>
      <c r="BK157" s="78"/>
      <c r="BL157" s="78"/>
      <c r="BM157" s="78"/>
      <c r="BN157" s="78"/>
      <c r="BO157" s="78"/>
      <c r="BP157" s="78"/>
      <c r="BQ157" s="78"/>
      <c r="BR157" s="78"/>
      <c r="BS157" s="78"/>
      <c r="BT157" s="78"/>
      <c r="BU157" s="78"/>
      <c r="BV157" s="78"/>
      <c r="BW157" s="78"/>
      <c r="BX157" s="78"/>
      <c r="BY157" s="78"/>
      <c r="BZ157" s="78"/>
      <c r="CA157" s="78"/>
      <c r="CB157" s="78"/>
      <c r="CC157" s="78"/>
      <c r="CD157" s="78"/>
      <c r="CE157" s="78"/>
      <c r="CF157" s="78"/>
      <c r="CG157" s="78"/>
      <c r="CH157" s="78"/>
      <c r="CI157" s="78"/>
      <c r="CJ157" s="78"/>
      <c r="CK157" s="78"/>
      <c r="CL157" s="78"/>
      <c r="CM157" s="78"/>
      <c r="CN157" s="78"/>
      <c r="CO157" s="78"/>
      <c r="CP157" s="78"/>
      <c r="CQ157" s="78"/>
      <c r="CR157" s="78"/>
      <c r="CS157" s="78"/>
      <c r="CT157" s="78"/>
      <c r="CU157" s="78"/>
      <c r="CV157" s="78"/>
      <c r="CW157" s="78"/>
      <c r="CX157" s="78"/>
      <c r="CY157" s="78"/>
      <c r="CZ157" s="78"/>
      <c r="DA157" s="78"/>
      <c r="DB157" s="78"/>
      <c r="DC157" s="78"/>
      <c r="DD157" s="78"/>
      <c r="DE157" s="78"/>
      <c r="DF157" s="78"/>
      <c r="DG157" s="78"/>
    </row>
    <row r="158" spans="3:111" s="79" customFormat="1" ht="12" x14ac:dyDescent="0.15">
      <c r="C158" s="78"/>
      <c r="D158" s="78"/>
      <c r="E158" s="78"/>
      <c r="F158" s="78"/>
      <c r="G158" s="78"/>
      <c r="H158" s="78"/>
      <c r="I158" s="78"/>
      <c r="J158" s="78"/>
      <c r="K158" s="78"/>
      <c r="L158" s="78"/>
      <c r="M158" s="135" t="s">
        <v>1199</v>
      </c>
      <c r="N158" s="135"/>
      <c r="O158" s="78"/>
      <c r="P158" s="78"/>
      <c r="Q158" s="78"/>
      <c r="R158" s="78"/>
      <c r="S158" s="79" t="s">
        <v>519</v>
      </c>
      <c r="T158" s="80">
        <v>230000000</v>
      </c>
      <c r="AE158" s="88"/>
      <c r="AH158" s="78" t="s">
        <v>881</v>
      </c>
      <c r="AI158" s="89">
        <v>10</v>
      </c>
      <c r="AJ158" s="78"/>
      <c r="AK158" s="78"/>
      <c r="AL158" s="78"/>
      <c r="AM158" s="78"/>
      <c r="AN158" s="78"/>
      <c r="AO158" s="78"/>
      <c r="AP158" s="78"/>
      <c r="AQ158" s="78"/>
      <c r="AR158" s="78"/>
      <c r="AS158" s="78"/>
      <c r="AT158" s="78"/>
      <c r="AU158" s="78"/>
      <c r="AV158" s="78"/>
      <c r="AW158" s="78"/>
      <c r="AX158" s="78"/>
      <c r="AY158" s="78"/>
      <c r="AZ158" s="78"/>
      <c r="BA158" s="78"/>
      <c r="BB158" s="78"/>
      <c r="BC158" s="78"/>
      <c r="BD158" s="78"/>
      <c r="BE158" s="78"/>
      <c r="BF158" s="78"/>
      <c r="BG158" s="78"/>
      <c r="BH158" s="78"/>
      <c r="BI158" s="78"/>
      <c r="BJ158" s="78"/>
      <c r="BK158" s="78"/>
      <c r="BL158" s="78"/>
      <c r="BM158" s="78"/>
      <c r="BN158" s="78"/>
      <c r="BO158" s="78"/>
      <c r="BP158" s="78"/>
      <c r="BQ158" s="78"/>
      <c r="BR158" s="78"/>
      <c r="BS158" s="78"/>
      <c r="BT158" s="78"/>
      <c r="BU158" s="78"/>
      <c r="BV158" s="78"/>
      <c r="BW158" s="78"/>
      <c r="BX158" s="78"/>
      <c r="BY158" s="78"/>
      <c r="BZ158" s="78"/>
      <c r="CA158" s="78"/>
      <c r="CB158" s="78"/>
      <c r="CC158" s="78"/>
      <c r="CD158" s="78"/>
      <c r="CE158" s="78"/>
      <c r="CF158" s="78"/>
      <c r="CG158" s="78"/>
      <c r="CH158" s="78"/>
      <c r="CI158" s="78"/>
      <c r="CJ158" s="78"/>
      <c r="CK158" s="78"/>
      <c r="CL158" s="78"/>
      <c r="CM158" s="78"/>
      <c r="CN158" s="78"/>
      <c r="CO158" s="78"/>
      <c r="CP158" s="78"/>
      <c r="CQ158" s="78"/>
      <c r="CR158" s="78"/>
      <c r="CS158" s="78"/>
      <c r="CT158" s="78"/>
      <c r="CU158" s="78"/>
      <c r="CV158" s="78"/>
      <c r="CW158" s="78"/>
      <c r="CX158" s="78"/>
      <c r="CY158" s="78"/>
      <c r="CZ158" s="78"/>
      <c r="DA158" s="78"/>
      <c r="DB158" s="78"/>
      <c r="DC158" s="78"/>
      <c r="DD158" s="78"/>
      <c r="DE158" s="78"/>
      <c r="DF158" s="78"/>
      <c r="DG158" s="78"/>
    </row>
    <row r="159" spans="3:111" s="79" customFormat="1" ht="12" x14ac:dyDescent="0.15">
      <c r="C159" s="78"/>
      <c r="D159" s="78"/>
      <c r="E159" s="78"/>
      <c r="F159" s="78"/>
      <c r="G159" s="78"/>
      <c r="H159" s="78"/>
      <c r="I159" s="78"/>
      <c r="J159" s="78"/>
      <c r="K159" s="78"/>
      <c r="L159" s="78"/>
      <c r="M159" s="135" t="s">
        <v>1200</v>
      </c>
      <c r="N159" s="135"/>
      <c r="O159" s="78"/>
      <c r="P159" s="78"/>
      <c r="Q159" s="78"/>
      <c r="R159" s="78"/>
      <c r="S159" s="79" t="s">
        <v>520</v>
      </c>
      <c r="T159" s="80">
        <v>240000000</v>
      </c>
      <c r="AE159" s="88"/>
      <c r="AH159" s="78" t="s">
        <v>882</v>
      </c>
      <c r="AI159" s="89">
        <v>11</v>
      </c>
      <c r="AJ159" s="78"/>
      <c r="AK159" s="78"/>
      <c r="AL159" s="78"/>
      <c r="AM159" s="78"/>
      <c r="AN159" s="78"/>
      <c r="AO159" s="78"/>
      <c r="AP159" s="78"/>
      <c r="AQ159" s="78"/>
      <c r="AR159" s="78"/>
      <c r="AS159" s="78"/>
      <c r="AT159" s="78"/>
      <c r="AU159" s="78"/>
      <c r="AV159" s="78"/>
      <c r="AW159" s="78"/>
      <c r="AX159" s="78"/>
      <c r="AY159" s="78"/>
      <c r="AZ159" s="78"/>
      <c r="BA159" s="78"/>
      <c r="BB159" s="78"/>
      <c r="BC159" s="78"/>
      <c r="BD159" s="78"/>
      <c r="BE159" s="78"/>
      <c r="BF159" s="78"/>
      <c r="BG159" s="78"/>
      <c r="BH159" s="78"/>
      <c r="BI159" s="78"/>
      <c r="BJ159" s="78"/>
      <c r="BK159" s="78"/>
      <c r="BL159" s="78"/>
      <c r="BM159" s="78"/>
      <c r="BN159" s="78"/>
      <c r="BO159" s="78"/>
      <c r="BP159" s="78"/>
      <c r="BQ159" s="78"/>
      <c r="BR159" s="78"/>
      <c r="BS159" s="78"/>
      <c r="BT159" s="78"/>
      <c r="BU159" s="78"/>
      <c r="BV159" s="78"/>
      <c r="BW159" s="78"/>
      <c r="BX159" s="78"/>
      <c r="BY159" s="78"/>
      <c r="BZ159" s="78"/>
      <c r="CA159" s="78"/>
      <c r="CB159" s="78"/>
      <c r="CC159" s="78"/>
      <c r="CD159" s="78"/>
      <c r="CE159" s="78"/>
      <c r="CF159" s="78"/>
      <c r="CG159" s="78"/>
      <c r="CH159" s="78"/>
      <c r="CI159" s="78"/>
      <c r="CJ159" s="78"/>
      <c r="CK159" s="78"/>
      <c r="CL159" s="78"/>
      <c r="CM159" s="78"/>
      <c r="CN159" s="78"/>
      <c r="CO159" s="78"/>
      <c r="CP159" s="78"/>
      <c r="CQ159" s="78"/>
      <c r="CR159" s="78"/>
      <c r="CS159" s="78"/>
      <c r="CT159" s="78"/>
      <c r="CU159" s="78"/>
      <c r="CV159" s="78"/>
      <c r="CW159" s="78"/>
      <c r="CX159" s="78"/>
      <c r="CY159" s="78"/>
      <c r="CZ159" s="78"/>
      <c r="DA159" s="78"/>
      <c r="DB159" s="78"/>
      <c r="DC159" s="78"/>
      <c r="DD159" s="78"/>
      <c r="DE159" s="78"/>
      <c r="DF159" s="78"/>
      <c r="DG159" s="78"/>
    </row>
    <row r="160" spans="3:111" s="79" customFormat="1" ht="12" x14ac:dyDescent="0.15">
      <c r="C160" s="78"/>
      <c r="D160" s="78"/>
      <c r="E160" s="78"/>
      <c r="F160" s="78"/>
      <c r="G160" s="78"/>
      <c r="H160" s="78"/>
      <c r="I160" s="78"/>
      <c r="J160" s="78"/>
      <c r="K160" s="78"/>
      <c r="L160" s="78"/>
      <c r="M160" s="135" t="s">
        <v>1201</v>
      </c>
      <c r="N160" s="135"/>
      <c r="O160" s="78"/>
      <c r="P160" s="78"/>
      <c r="Q160" s="78"/>
      <c r="R160" s="78"/>
      <c r="T160" s="80"/>
      <c r="AE160" s="88"/>
      <c r="AH160" s="78" t="s">
        <v>883</v>
      </c>
      <c r="AI160" s="89">
        <v>12</v>
      </c>
      <c r="AJ160" s="78"/>
      <c r="AK160" s="78"/>
      <c r="AL160" s="78"/>
      <c r="AM160" s="78"/>
      <c r="AN160" s="78"/>
      <c r="AO160" s="78"/>
      <c r="AP160" s="78"/>
      <c r="AQ160" s="78"/>
      <c r="AR160" s="78"/>
      <c r="AS160" s="78"/>
      <c r="AT160" s="78"/>
      <c r="AU160" s="78"/>
      <c r="AV160" s="78"/>
      <c r="AW160" s="78"/>
      <c r="AX160" s="78"/>
      <c r="AY160" s="78"/>
      <c r="AZ160" s="78"/>
      <c r="BA160" s="78"/>
      <c r="BB160" s="78"/>
      <c r="BC160" s="78"/>
      <c r="BD160" s="78"/>
      <c r="BE160" s="78"/>
      <c r="BF160" s="78"/>
      <c r="BG160" s="78"/>
      <c r="BH160" s="78"/>
      <c r="BI160" s="78"/>
      <c r="BJ160" s="78"/>
      <c r="BK160" s="78"/>
      <c r="BL160" s="78"/>
      <c r="BM160" s="78"/>
      <c r="BN160" s="78"/>
      <c r="BO160" s="78"/>
      <c r="BP160" s="78"/>
      <c r="BQ160" s="78"/>
      <c r="BR160" s="78"/>
      <c r="BS160" s="78"/>
      <c r="BT160" s="78"/>
      <c r="BU160" s="78"/>
      <c r="BV160" s="78"/>
      <c r="BW160" s="78"/>
      <c r="BX160" s="78"/>
      <c r="BY160" s="78"/>
      <c r="BZ160" s="78"/>
      <c r="CA160" s="78"/>
      <c r="CB160" s="78"/>
      <c r="CC160" s="78"/>
      <c r="CD160" s="78"/>
      <c r="CE160" s="78"/>
      <c r="CF160" s="78"/>
      <c r="CG160" s="78"/>
      <c r="CH160" s="78"/>
      <c r="CI160" s="78"/>
      <c r="CJ160" s="78"/>
      <c r="CK160" s="78"/>
      <c r="CL160" s="78"/>
      <c r="CM160" s="78"/>
      <c r="CN160" s="78"/>
      <c r="CO160" s="78"/>
      <c r="CP160" s="78"/>
      <c r="CQ160" s="78"/>
      <c r="CR160" s="78"/>
      <c r="CS160" s="78"/>
      <c r="CT160" s="78"/>
      <c r="CU160" s="78"/>
      <c r="CV160" s="78"/>
      <c r="CW160" s="78"/>
      <c r="CX160" s="78"/>
      <c r="CY160" s="78"/>
      <c r="CZ160" s="78"/>
      <c r="DA160" s="78"/>
      <c r="DB160" s="78"/>
      <c r="DC160" s="78"/>
      <c r="DD160" s="78"/>
      <c r="DE160" s="78"/>
      <c r="DF160" s="78"/>
      <c r="DG160" s="78"/>
    </row>
    <row r="161" spans="1:111" s="90" customFormat="1" x14ac:dyDescent="0.15">
      <c r="C161" s="70"/>
      <c r="D161" s="70"/>
      <c r="E161" s="70"/>
      <c r="F161" s="70"/>
      <c r="G161" s="70"/>
      <c r="H161" s="70"/>
      <c r="I161" s="70"/>
      <c r="J161" s="70"/>
      <c r="K161" s="70"/>
      <c r="L161" s="70"/>
      <c r="M161" s="135"/>
      <c r="N161" s="135"/>
      <c r="O161" s="70"/>
      <c r="P161" s="70"/>
      <c r="Q161" s="70"/>
      <c r="R161" s="70"/>
      <c r="T161" s="91"/>
      <c r="AE161" s="92"/>
      <c r="AH161" s="78" t="s">
        <v>884</v>
      </c>
      <c r="AI161" s="81">
        <v>13</v>
      </c>
      <c r="AJ161" s="70"/>
      <c r="AK161" s="70"/>
      <c r="AL161" s="70"/>
      <c r="AM161" s="70"/>
      <c r="AN161" s="70"/>
      <c r="AO161" s="70"/>
      <c r="AP161" s="70"/>
      <c r="AQ161" s="70"/>
      <c r="AR161" s="70"/>
      <c r="AS161" s="70"/>
      <c r="AT161" s="70"/>
      <c r="AU161" s="70"/>
      <c r="AV161" s="70"/>
      <c r="AW161" s="70"/>
      <c r="AX161" s="70"/>
      <c r="AY161" s="70"/>
      <c r="AZ161" s="70"/>
      <c r="BA161" s="70"/>
      <c r="BB161" s="70"/>
      <c r="BC161" s="70"/>
      <c r="BD161" s="70"/>
      <c r="BE161" s="70"/>
      <c r="BF161" s="70"/>
      <c r="BG161" s="70"/>
      <c r="BH161" s="70"/>
      <c r="BI161" s="70"/>
      <c r="BJ161" s="70"/>
      <c r="BK161" s="70"/>
      <c r="BL161" s="70"/>
      <c r="BM161" s="70"/>
      <c r="BN161" s="70"/>
      <c r="BO161" s="70"/>
      <c r="BP161" s="70"/>
      <c r="BQ161" s="70"/>
      <c r="BR161" s="70"/>
      <c r="BS161" s="70"/>
      <c r="BT161" s="70"/>
      <c r="BU161" s="70"/>
      <c r="BV161" s="70"/>
      <c r="BW161" s="70"/>
      <c r="BX161" s="70"/>
      <c r="BY161" s="70"/>
      <c r="BZ161" s="70"/>
      <c r="CA161" s="70"/>
      <c r="CB161" s="70"/>
      <c r="CC161" s="70"/>
      <c r="CD161" s="70"/>
      <c r="CE161" s="70"/>
      <c r="CF161" s="70"/>
      <c r="CG161" s="70"/>
      <c r="CH161" s="70"/>
      <c r="CI161" s="70"/>
      <c r="CJ161" s="70"/>
      <c r="CK161" s="70"/>
      <c r="CL161" s="70"/>
      <c r="CM161" s="70"/>
      <c r="CN161" s="70"/>
      <c r="CO161" s="70"/>
      <c r="CP161" s="70"/>
      <c r="CQ161" s="70"/>
      <c r="CR161" s="70"/>
      <c r="CS161" s="70"/>
      <c r="CT161" s="70"/>
      <c r="CU161" s="70"/>
      <c r="CV161" s="70"/>
      <c r="CW161" s="70"/>
      <c r="CX161" s="70"/>
      <c r="CY161" s="70"/>
      <c r="CZ161" s="70"/>
      <c r="DA161" s="70"/>
      <c r="DB161" s="70"/>
      <c r="DC161" s="70"/>
      <c r="DD161" s="70"/>
      <c r="DE161" s="70"/>
      <c r="DF161" s="70"/>
      <c r="DG161" s="70"/>
    </row>
    <row r="162" spans="1:111" s="90" customFormat="1" x14ac:dyDescent="0.15">
      <c r="C162" s="70"/>
      <c r="D162" s="70"/>
      <c r="E162" s="70"/>
      <c r="F162" s="70"/>
      <c r="G162" s="70"/>
      <c r="H162" s="70"/>
      <c r="I162" s="70"/>
      <c r="J162" s="70"/>
      <c r="K162" s="70"/>
      <c r="L162" s="70"/>
      <c r="M162" s="135"/>
      <c r="N162" s="135"/>
      <c r="O162" s="70"/>
      <c r="P162" s="70"/>
      <c r="Q162" s="70"/>
      <c r="R162" s="70"/>
      <c r="T162" s="91"/>
      <c r="AE162" s="92"/>
      <c r="AH162" s="78" t="s">
        <v>869</v>
      </c>
      <c r="AI162" s="81">
        <v>14</v>
      </c>
      <c r="AJ162" s="70"/>
      <c r="AK162" s="70"/>
      <c r="AL162" s="70"/>
      <c r="AM162" s="70"/>
      <c r="AN162" s="70"/>
      <c r="AO162" s="70"/>
      <c r="AP162" s="70"/>
      <c r="AQ162" s="70"/>
      <c r="AR162" s="70"/>
      <c r="AS162" s="70"/>
      <c r="AT162" s="70"/>
      <c r="AU162" s="70"/>
      <c r="AV162" s="70"/>
      <c r="AW162" s="70"/>
      <c r="AX162" s="70"/>
      <c r="AY162" s="70"/>
      <c r="AZ162" s="70"/>
      <c r="BA162" s="70"/>
      <c r="BB162" s="70"/>
      <c r="BC162" s="70"/>
      <c r="BD162" s="70"/>
      <c r="BE162" s="70"/>
      <c r="BF162" s="70"/>
      <c r="BG162" s="70"/>
      <c r="BH162" s="70"/>
      <c r="BI162" s="70"/>
      <c r="BJ162" s="70"/>
      <c r="BK162" s="70"/>
      <c r="BL162" s="70"/>
      <c r="BM162" s="70"/>
      <c r="BN162" s="70"/>
      <c r="BO162" s="70"/>
      <c r="BP162" s="70"/>
      <c r="BQ162" s="70"/>
      <c r="BR162" s="70"/>
      <c r="BS162" s="70"/>
      <c r="BT162" s="70"/>
      <c r="BU162" s="70"/>
      <c r="BV162" s="70"/>
      <c r="BW162" s="70"/>
      <c r="BX162" s="70"/>
      <c r="BY162" s="70"/>
      <c r="BZ162" s="70"/>
      <c r="CA162" s="70"/>
      <c r="CB162" s="70"/>
      <c r="CC162" s="70"/>
      <c r="CD162" s="70"/>
      <c r="CE162" s="70"/>
      <c r="CF162" s="70"/>
      <c r="CG162" s="70"/>
      <c r="CH162" s="70"/>
      <c r="CI162" s="70"/>
      <c r="CJ162" s="70"/>
      <c r="CK162" s="70"/>
      <c r="CL162" s="70"/>
      <c r="CM162" s="70"/>
      <c r="CN162" s="70"/>
      <c r="CO162" s="70"/>
      <c r="CP162" s="70"/>
      <c r="CQ162" s="70"/>
      <c r="CR162" s="70"/>
      <c r="CS162" s="70"/>
      <c r="CT162" s="70"/>
      <c r="CU162" s="70"/>
      <c r="CV162" s="70"/>
      <c r="CW162" s="70"/>
      <c r="CX162" s="70"/>
      <c r="CY162" s="70"/>
      <c r="CZ162" s="70"/>
      <c r="DA162" s="70"/>
      <c r="DB162" s="70"/>
      <c r="DC162" s="70"/>
      <c r="DD162" s="70"/>
      <c r="DE162" s="70"/>
      <c r="DF162" s="70"/>
      <c r="DG162" s="70"/>
    </row>
    <row r="163" spans="1:111" s="69" customFormat="1" x14ac:dyDescent="0.15">
      <c r="A163" s="68"/>
      <c r="B163" s="68"/>
      <c r="C163" s="70"/>
      <c r="D163" s="70"/>
      <c r="E163" s="68"/>
      <c r="F163" s="68"/>
      <c r="G163" s="68"/>
      <c r="H163" s="68"/>
      <c r="I163" s="68"/>
      <c r="J163" s="68"/>
      <c r="K163" s="68"/>
      <c r="L163" s="68"/>
      <c r="M163" s="135"/>
      <c r="N163" s="135"/>
      <c r="O163" s="68"/>
      <c r="P163" s="68"/>
      <c r="Q163" s="68"/>
      <c r="R163" s="68"/>
      <c r="S163" s="19"/>
      <c r="T163" s="20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64"/>
      <c r="AF163" s="19"/>
      <c r="AG163" s="19"/>
      <c r="AH163" s="78" t="s">
        <v>885</v>
      </c>
      <c r="AI163" s="81">
        <v>15</v>
      </c>
      <c r="AJ163" s="71"/>
      <c r="AK163" s="71"/>
      <c r="AL163" s="71"/>
      <c r="AM163" s="68"/>
      <c r="AN163" s="68"/>
      <c r="AO163" s="68"/>
      <c r="AP163" s="68"/>
      <c r="AQ163" s="68"/>
      <c r="AR163" s="68"/>
      <c r="AS163" s="68"/>
      <c r="AT163" s="68"/>
      <c r="AU163" s="68"/>
      <c r="AV163" s="68"/>
      <c r="AW163" s="68"/>
      <c r="AX163" s="68"/>
      <c r="AY163" s="68"/>
      <c r="AZ163" s="68"/>
      <c r="BA163" s="68"/>
      <c r="BB163" s="68"/>
      <c r="BC163" s="68"/>
      <c r="BD163" s="68"/>
      <c r="BE163" s="68"/>
      <c r="BF163" s="68"/>
      <c r="BG163" s="68"/>
      <c r="BH163" s="68"/>
      <c r="BI163" s="68"/>
      <c r="BJ163" s="68"/>
      <c r="BK163" s="68"/>
      <c r="BL163" s="68"/>
      <c r="BM163" s="68"/>
      <c r="BN163" s="68"/>
      <c r="BO163" s="68"/>
      <c r="BP163" s="68"/>
      <c r="BQ163" s="68"/>
      <c r="BR163" s="68"/>
      <c r="BS163" s="68"/>
      <c r="BT163" s="68"/>
      <c r="BU163" s="68"/>
      <c r="BV163" s="68"/>
      <c r="BW163" s="68"/>
      <c r="BX163" s="68"/>
      <c r="BY163" s="68"/>
      <c r="BZ163" s="68"/>
      <c r="CA163" s="68"/>
      <c r="CB163" s="68"/>
      <c r="CC163" s="68"/>
      <c r="CD163" s="68"/>
      <c r="CE163" s="68"/>
      <c r="CF163" s="68"/>
      <c r="CG163" s="68"/>
      <c r="CH163" s="68"/>
      <c r="CI163" s="68"/>
      <c r="CJ163" s="68"/>
      <c r="CK163" s="68"/>
      <c r="CL163" s="68"/>
      <c r="CM163" s="68"/>
      <c r="CN163" s="68"/>
      <c r="CO163" s="68"/>
      <c r="CP163" s="68"/>
      <c r="CQ163" s="68"/>
      <c r="CR163" s="68"/>
      <c r="CS163" s="68"/>
      <c r="CT163" s="68"/>
      <c r="CU163" s="68"/>
      <c r="CV163" s="68"/>
      <c r="CW163" s="68"/>
      <c r="CX163" s="68"/>
      <c r="CY163" s="68"/>
      <c r="CZ163" s="68"/>
      <c r="DA163" s="68"/>
      <c r="DB163" s="68"/>
      <c r="DC163" s="68"/>
      <c r="DD163" s="68"/>
      <c r="DE163" s="68"/>
      <c r="DF163" s="68"/>
      <c r="DG163" s="68"/>
    </row>
    <row r="164" spans="1:111" s="69" customFormat="1" x14ac:dyDescent="0.15">
      <c r="A164" s="68"/>
      <c r="B164" s="68"/>
      <c r="C164" s="70"/>
      <c r="D164" s="70"/>
      <c r="E164" s="68"/>
      <c r="F164" s="68"/>
      <c r="G164" s="68"/>
      <c r="H164" s="68"/>
      <c r="I164" s="68"/>
      <c r="J164" s="68"/>
      <c r="K164" s="68"/>
      <c r="L164" s="68"/>
      <c r="M164" s="135"/>
      <c r="N164" s="135"/>
      <c r="O164" s="68"/>
      <c r="P164" s="68"/>
      <c r="Q164" s="68"/>
      <c r="R164" s="68"/>
      <c r="S164" s="19"/>
      <c r="T164" s="20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64"/>
      <c r="AF164" s="19"/>
      <c r="AG164" s="19"/>
      <c r="AH164" s="78" t="s">
        <v>886</v>
      </c>
      <c r="AI164" s="81">
        <v>16</v>
      </c>
      <c r="AJ164" s="71"/>
      <c r="AK164" s="71"/>
      <c r="AL164" s="71"/>
      <c r="AM164" s="68"/>
      <c r="AN164" s="68"/>
      <c r="AO164" s="68"/>
      <c r="AP164" s="68"/>
      <c r="AQ164" s="68"/>
      <c r="AR164" s="68"/>
      <c r="AS164" s="68"/>
      <c r="AT164" s="68"/>
      <c r="AU164" s="68"/>
      <c r="AV164" s="68"/>
      <c r="AW164" s="68"/>
      <c r="AX164" s="68"/>
      <c r="AY164" s="68"/>
      <c r="AZ164" s="68"/>
      <c r="BA164" s="68"/>
      <c r="BB164" s="68"/>
      <c r="BC164" s="68"/>
      <c r="BD164" s="68"/>
      <c r="BE164" s="68"/>
      <c r="BF164" s="68"/>
      <c r="BG164" s="68"/>
      <c r="BH164" s="68"/>
      <c r="BI164" s="68"/>
      <c r="BJ164" s="68"/>
      <c r="BK164" s="68"/>
      <c r="BL164" s="68"/>
      <c r="BM164" s="68"/>
      <c r="BN164" s="68"/>
      <c r="BO164" s="68"/>
      <c r="BP164" s="68"/>
      <c r="BQ164" s="68"/>
      <c r="BR164" s="68"/>
      <c r="BS164" s="68"/>
      <c r="BT164" s="68"/>
      <c r="BU164" s="68"/>
      <c r="BV164" s="68"/>
      <c r="BW164" s="68"/>
      <c r="BX164" s="68"/>
      <c r="BY164" s="68"/>
      <c r="BZ164" s="68"/>
      <c r="CA164" s="68"/>
      <c r="CB164" s="68"/>
      <c r="CC164" s="68"/>
      <c r="CD164" s="68"/>
      <c r="CE164" s="68"/>
      <c r="CF164" s="68"/>
      <c r="CG164" s="68"/>
      <c r="CH164" s="68"/>
      <c r="CI164" s="68"/>
      <c r="CJ164" s="68"/>
      <c r="CK164" s="68"/>
      <c r="CL164" s="68"/>
      <c r="CM164" s="68"/>
      <c r="CN164" s="68"/>
      <c r="CO164" s="68"/>
      <c r="CP164" s="68"/>
      <c r="CQ164" s="68"/>
      <c r="CR164" s="68"/>
      <c r="CS164" s="68"/>
      <c r="CT164" s="68"/>
      <c r="CU164" s="68"/>
      <c r="CV164" s="68"/>
      <c r="CW164" s="68"/>
      <c r="CX164" s="68"/>
      <c r="CY164" s="68"/>
      <c r="CZ164" s="68"/>
      <c r="DA164" s="68"/>
      <c r="DB164" s="68"/>
      <c r="DC164" s="68"/>
      <c r="DD164" s="68"/>
      <c r="DE164" s="68"/>
      <c r="DF164" s="68"/>
      <c r="DG164" s="68"/>
    </row>
    <row r="165" spans="1:111" s="69" customFormat="1" x14ac:dyDescent="0.15">
      <c r="A165" s="68"/>
      <c r="B165" s="68"/>
      <c r="C165" s="70"/>
      <c r="D165" s="70"/>
      <c r="E165" s="68"/>
      <c r="F165" s="68"/>
      <c r="G165" s="68"/>
      <c r="H165" s="68"/>
      <c r="I165" s="68"/>
      <c r="J165" s="68"/>
      <c r="K165" s="68"/>
      <c r="L165" s="68"/>
      <c r="M165" s="135"/>
      <c r="N165" s="135"/>
      <c r="O165" s="68"/>
      <c r="P165" s="68"/>
      <c r="Q165" s="68"/>
      <c r="R165" s="68"/>
      <c r="S165" s="19"/>
      <c r="T165" s="20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64"/>
      <c r="AF165" s="19"/>
      <c r="AG165" s="19"/>
      <c r="AH165" s="78" t="s">
        <v>887</v>
      </c>
      <c r="AI165" s="81">
        <v>17</v>
      </c>
      <c r="AJ165" s="71"/>
      <c r="AK165" s="71"/>
      <c r="AL165" s="71"/>
      <c r="AM165" s="68"/>
      <c r="AN165" s="68"/>
      <c r="AO165" s="68"/>
      <c r="AP165" s="68"/>
      <c r="AQ165" s="68"/>
      <c r="AR165" s="68"/>
      <c r="AS165" s="68"/>
      <c r="AT165" s="68"/>
      <c r="AU165" s="68"/>
      <c r="AV165" s="68"/>
      <c r="AW165" s="68"/>
      <c r="AX165" s="68"/>
      <c r="AY165" s="68"/>
      <c r="AZ165" s="68"/>
      <c r="BA165" s="68"/>
      <c r="BB165" s="68"/>
      <c r="BC165" s="68"/>
      <c r="BD165" s="68"/>
      <c r="BE165" s="68"/>
      <c r="BF165" s="68"/>
      <c r="BG165" s="68"/>
      <c r="BH165" s="68"/>
      <c r="BI165" s="68"/>
      <c r="BJ165" s="68"/>
      <c r="BK165" s="68"/>
      <c r="BL165" s="68"/>
      <c r="BM165" s="68"/>
      <c r="BN165" s="68"/>
      <c r="BO165" s="68"/>
      <c r="BP165" s="68"/>
      <c r="BQ165" s="68"/>
      <c r="BR165" s="68"/>
      <c r="BS165" s="68"/>
      <c r="BT165" s="68"/>
      <c r="BU165" s="68"/>
      <c r="BV165" s="68"/>
      <c r="BW165" s="68"/>
      <c r="BX165" s="68"/>
      <c r="BY165" s="68"/>
      <c r="BZ165" s="68"/>
      <c r="CA165" s="68"/>
      <c r="CB165" s="68"/>
      <c r="CC165" s="68"/>
      <c r="CD165" s="68"/>
      <c r="CE165" s="68"/>
      <c r="CF165" s="68"/>
      <c r="CG165" s="68"/>
      <c r="CH165" s="68"/>
      <c r="CI165" s="68"/>
      <c r="CJ165" s="68"/>
      <c r="CK165" s="68"/>
      <c r="CL165" s="68"/>
      <c r="CM165" s="68"/>
      <c r="CN165" s="68"/>
      <c r="CO165" s="68"/>
      <c r="CP165" s="68"/>
      <c r="CQ165" s="68"/>
      <c r="CR165" s="68"/>
      <c r="CS165" s="68"/>
      <c r="CT165" s="68"/>
      <c r="CU165" s="68"/>
      <c r="CV165" s="68"/>
      <c r="CW165" s="68"/>
      <c r="CX165" s="68"/>
      <c r="CY165" s="68"/>
      <c r="CZ165" s="68"/>
      <c r="DA165" s="68"/>
      <c r="DB165" s="68"/>
      <c r="DC165" s="68"/>
      <c r="DD165" s="68"/>
      <c r="DE165" s="68"/>
      <c r="DF165" s="68"/>
      <c r="DG165" s="68"/>
    </row>
    <row r="166" spans="1:111" s="69" customFormat="1" x14ac:dyDescent="0.15">
      <c r="A166" s="68"/>
      <c r="B166" s="68"/>
      <c r="C166" s="70"/>
      <c r="D166" s="70"/>
      <c r="E166" s="68"/>
      <c r="F166" s="68"/>
      <c r="G166" s="68"/>
      <c r="H166" s="68"/>
      <c r="I166" s="68"/>
      <c r="J166" s="68"/>
      <c r="K166" s="68"/>
      <c r="L166" s="68"/>
      <c r="M166" s="135"/>
      <c r="N166" s="135"/>
      <c r="O166" s="68"/>
      <c r="P166" s="68"/>
      <c r="Q166" s="68"/>
      <c r="R166" s="68"/>
      <c r="S166" s="19"/>
      <c r="T166" s="20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64"/>
      <c r="AF166" s="19"/>
      <c r="AG166" s="19"/>
      <c r="AH166" s="78" t="s">
        <v>888</v>
      </c>
      <c r="AI166" s="81">
        <v>18</v>
      </c>
      <c r="AJ166" s="71"/>
      <c r="AK166" s="71"/>
      <c r="AL166" s="71"/>
      <c r="AM166" s="68"/>
      <c r="AN166" s="68"/>
      <c r="AO166" s="68"/>
      <c r="AP166" s="68"/>
      <c r="AQ166" s="68"/>
      <c r="AR166" s="68"/>
      <c r="AS166" s="68"/>
      <c r="AT166" s="68"/>
      <c r="AU166" s="68"/>
      <c r="AV166" s="68"/>
      <c r="AW166" s="68"/>
      <c r="AX166" s="68"/>
      <c r="AY166" s="68"/>
      <c r="AZ166" s="68"/>
      <c r="BA166" s="68"/>
      <c r="BB166" s="68"/>
      <c r="BC166" s="68"/>
      <c r="BD166" s="68"/>
      <c r="BE166" s="68"/>
      <c r="BF166" s="68"/>
      <c r="BG166" s="68"/>
      <c r="BH166" s="68"/>
      <c r="BI166" s="68"/>
      <c r="BJ166" s="68"/>
      <c r="BK166" s="68"/>
      <c r="BL166" s="68"/>
      <c r="BM166" s="68"/>
      <c r="BN166" s="68"/>
      <c r="BO166" s="68"/>
      <c r="BP166" s="68"/>
      <c r="BQ166" s="68"/>
      <c r="BR166" s="68"/>
      <c r="BS166" s="68"/>
      <c r="BT166" s="68"/>
      <c r="BU166" s="68"/>
      <c r="BV166" s="68"/>
      <c r="BW166" s="68"/>
      <c r="BX166" s="68"/>
      <c r="BY166" s="68"/>
      <c r="BZ166" s="68"/>
      <c r="CA166" s="68"/>
      <c r="CB166" s="68"/>
      <c r="CC166" s="68"/>
      <c r="CD166" s="68"/>
      <c r="CE166" s="68"/>
      <c r="CF166" s="68"/>
      <c r="CG166" s="68"/>
      <c r="CH166" s="68"/>
      <c r="CI166" s="68"/>
      <c r="CJ166" s="68"/>
      <c r="CK166" s="68"/>
      <c r="CL166" s="68"/>
      <c r="CM166" s="68"/>
      <c r="CN166" s="68"/>
      <c r="CO166" s="68"/>
      <c r="CP166" s="68"/>
      <c r="CQ166" s="68"/>
      <c r="CR166" s="68"/>
      <c r="CS166" s="68"/>
      <c r="CT166" s="68"/>
      <c r="CU166" s="68"/>
      <c r="CV166" s="68"/>
      <c r="CW166" s="68"/>
      <c r="CX166" s="68"/>
      <c r="CY166" s="68"/>
      <c r="CZ166" s="68"/>
      <c r="DA166" s="68"/>
      <c r="DB166" s="68"/>
      <c r="DC166" s="68"/>
      <c r="DD166" s="68"/>
      <c r="DE166" s="68"/>
      <c r="DF166" s="68"/>
      <c r="DG166" s="68"/>
    </row>
    <row r="167" spans="1:111" s="69" customFormat="1" x14ac:dyDescent="0.15">
      <c r="A167" s="68"/>
      <c r="B167" s="68"/>
      <c r="C167" s="70"/>
      <c r="D167" s="70"/>
      <c r="E167" s="68"/>
      <c r="F167" s="68"/>
      <c r="G167" s="68"/>
      <c r="H167" s="68"/>
      <c r="I167" s="68"/>
      <c r="J167" s="68"/>
      <c r="K167" s="68"/>
      <c r="L167" s="68"/>
      <c r="M167" s="135"/>
      <c r="N167" s="135"/>
      <c r="O167" s="68"/>
      <c r="P167" s="68"/>
      <c r="Q167" s="68"/>
      <c r="R167" s="68"/>
      <c r="S167" s="19"/>
      <c r="T167" s="20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64"/>
      <c r="AF167" s="19"/>
      <c r="AG167" s="19"/>
      <c r="AH167" s="78" t="s">
        <v>889</v>
      </c>
      <c r="AI167" s="81">
        <v>19</v>
      </c>
      <c r="AJ167" s="71"/>
      <c r="AK167" s="71"/>
      <c r="AL167" s="71"/>
      <c r="AM167" s="68"/>
      <c r="AN167" s="68"/>
      <c r="AO167" s="68"/>
      <c r="AP167" s="68"/>
      <c r="AQ167" s="68"/>
      <c r="AR167" s="68"/>
      <c r="AS167" s="68"/>
      <c r="AT167" s="68"/>
      <c r="AU167" s="68"/>
      <c r="AV167" s="68"/>
      <c r="AW167" s="68"/>
      <c r="AX167" s="68"/>
      <c r="AY167" s="68"/>
      <c r="AZ167" s="68"/>
      <c r="BA167" s="68"/>
      <c r="BB167" s="68"/>
      <c r="BC167" s="68"/>
      <c r="BD167" s="68"/>
      <c r="BE167" s="68"/>
      <c r="BF167" s="68"/>
      <c r="BG167" s="68"/>
      <c r="BH167" s="68"/>
      <c r="BI167" s="68"/>
      <c r="BJ167" s="68"/>
      <c r="BK167" s="68"/>
      <c r="BL167" s="68"/>
      <c r="BM167" s="68"/>
      <c r="BN167" s="68"/>
      <c r="BO167" s="68"/>
      <c r="BP167" s="68"/>
      <c r="BQ167" s="68"/>
      <c r="BR167" s="68"/>
      <c r="BS167" s="68"/>
      <c r="BT167" s="68"/>
      <c r="BU167" s="68"/>
      <c r="BV167" s="68"/>
      <c r="BW167" s="68"/>
      <c r="BX167" s="68"/>
      <c r="BY167" s="68"/>
      <c r="BZ167" s="68"/>
      <c r="CA167" s="68"/>
      <c r="CB167" s="68"/>
      <c r="CC167" s="68"/>
      <c r="CD167" s="68"/>
      <c r="CE167" s="68"/>
      <c r="CF167" s="68"/>
      <c r="CG167" s="68"/>
      <c r="CH167" s="68"/>
      <c r="CI167" s="68"/>
      <c r="CJ167" s="68"/>
      <c r="CK167" s="68"/>
      <c r="CL167" s="68"/>
      <c r="CM167" s="68"/>
      <c r="CN167" s="68"/>
      <c r="CO167" s="68"/>
      <c r="CP167" s="68"/>
      <c r="CQ167" s="68"/>
      <c r="CR167" s="68"/>
      <c r="CS167" s="68"/>
      <c r="CT167" s="68"/>
      <c r="CU167" s="68"/>
      <c r="CV167" s="68"/>
      <c r="CW167" s="68"/>
      <c r="CX167" s="68"/>
      <c r="CY167" s="68"/>
      <c r="CZ167" s="68"/>
      <c r="DA167" s="68"/>
      <c r="DB167" s="68"/>
      <c r="DC167" s="68"/>
      <c r="DD167" s="68"/>
      <c r="DE167" s="68"/>
      <c r="DF167" s="68"/>
      <c r="DG167" s="68"/>
    </row>
    <row r="168" spans="1:111" s="69" customFormat="1" x14ac:dyDescent="0.15">
      <c r="A168" s="68"/>
      <c r="B168" s="68"/>
      <c r="C168" s="70"/>
      <c r="D168" s="70"/>
      <c r="E168" s="68"/>
      <c r="F168" s="68"/>
      <c r="G168" s="68"/>
      <c r="H168" s="68"/>
      <c r="I168" s="68"/>
      <c r="J168" s="68"/>
      <c r="K168" s="68"/>
      <c r="L168" s="68"/>
      <c r="M168" s="71"/>
      <c r="N168" s="71"/>
      <c r="O168" s="68"/>
      <c r="P168" s="68"/>
      <c r="Q168" s="68"/>
      <c r="R168" s="68"/>
      <c r="S168" s="19"/>
      <c r="T168" s="20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64"/>
      <c r="AF168" s="19"/>
      <c r="AG168" s="19"/>
      <c r="AH168" s="78" t="s">
        <v>890</v>
      </c>
      <c r="AI168" s="81">
        <v>20</v>
      </c>
      <c r="AJ168" s="71"/>
      <c r="AK168" s="71"/>
      <c r="AL168" s="71"/>
      <c r="AM168" s="68"/>
      <c r="AN168" s="68"/>
      <c r="AO168" s="68"/>
      <c r="AP168" s="68"/>
      <c r="AQ168" s="68"/>
      <c r="AR168" s="68"/>
      <c r="AS168" s="68"/>
      <c r="AT168" s="68"/>
      <c r="AU168" s="68"/>
      <c r="AV168" s="68"/>
      <c r="AW168" s="68"/>
      <c r="AX168" s="68"/>
      <c r="AY168" s="68"/>
      <c r="AZ168" s="68"/>
      <c r="BA168" s="68"/>
      <c r="BB168" s="68"/>
      <c r="BC168" s="68"/>
      <c r="BD168" s="68"/>
      <c r="BE168" s="68"/>
      <c r="BF168" s="68"/>
      <c r="BG168" s="68"/>
      <c r="BH168" s="68"/>
      <c r="BI168" s="68"/>
      <c r="BJ168" s="68"/>
      <c r="BK168" s="68"/>
      <c r="BL168" s="68"/>
      <c r="BM168" s="68"/>
      <c r="BN168" s="68"/>
      <c r="BO168" s="68"/>
      <c r="BP168" s="68"/>
      <c r="BQ168" s="68"/>
      <c r="BR168" s="68"/>
      <c r="BS168" s="68"/>
      <c r="BT168" s="68"/>
      <c r="BU168" s="68"/>
      <c r="BV168" s="68"/>
      <c r="BW168" s="68"/>
      <c r="BX168" s="68"/>
      <c r="BY168" s="68"/>
      <c r="BZ168" s="68"/>
      <c r="CA168" s="68"/>
      <c r="CB168" s="68"/>
      <c r="CC168" s="68"/>
      <c r="CD168" s="68"/>
      <c r="CE168" s="68"/>
      <c r="CF168" s="68"/>
      <c r="CG168" s="68"/>
      <c r="CH168" s="68"/>
      <c r="CI168" s="68"/>
      <c r="CJ168" s="68"/>
      <c r="CK168" s="68"/>
      <c r="CL168" s="68"/>
      <c r="CM168" s="68"/>
      <c r="CN168" s="68"/>
      <c r="CO168" s="68"/>
      <c r="CP168" s="68"/>
      <c r="CQ168" s="68"/>
      <c r="CR168" s="68"/>
      <c r="CS168" s="68"/>
      <c r="CT168" s="68"/>
      <c r="CU168" s="68"/>
      <c r="CV168" s="68"/>
      <c r="CW168" s="68"/>
      <c r="CX168" s="68"/>
      <c r="CY168" s="68"/>
      <c r="CZ168" s="68"/>
      <c r="DA168" s="68"/>
      <c r="DB168" s="68"/>
      <c r="DC168" s="68"/>
      <c r="DD168" s="68"/>
      <c r="DE168" s="68"/>
      <c r="DF168" s="68"/>
      <c r="DG168" s="68"/>
    </row>
    <row r="169" spans="1:111" s="69" customFormat="1" x14ac:dyDescent="0.15">
      <c r="A169" s="68"/>
      <c r="B169" s="68"/>
      <c r="C169" s="70"/>
      <c r="D169" s="70"/>
      <c r="E169" s="68"/>
      <c r="F169" s="68"/>
      <c r="G169" s="68"/>
      <c r="H169" s="68"/>
      <c r="I169" s="68"/>
      <c r="J169" s="68"/>
      <c r="K169" s="68"/>
      <c r="L169" s="68"/>
      <c r="M169" s="71"/>
      <c r="N169" s="71"/>
      <c r="O169" s="68"/>
      <c r="P169" s="68"/>
      <c r="Q169" s="68"/>
      <c r="R169" s="68"/>
      <c r="S169" s="19"/>
      <c r="T169" s="20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64"/>
      <c r="AF169" s="19"/>
      <c r="AG169" s="19"/>
      <c r="AH169" s="78" t="s">
        <v>891</v>
      </c>
      <c r="AI169" s="81">
        <v>21</v>
      </c>
      <c r="AJ169" s="71"/>
      <c r="AK169" s="71"/>
      <c r="AL169" s="71"/>
      <c r="AM169" s="68"/>
      <c r="AN169" s="68"/>
      <c r="AO169" s="68"/>
      <c r="AP169" s="68"/>
      <c r="AQ169" s="68"/>
      <c r="AR169" s="68"/>
      <c r="AS169" s="68"/>
      <c r="AT169" s="68"/>
      <c r="AU169" s="68"/>
      <c r="AV169" s="68"/>
      <c r="AW169" s="68"/>
      <c r="AX169" s="68"/>
      <c r="AY169" s="68"/>
      <c r="AZ169" s="68"/>
      <c r="BA169" s="68"/>
      <c r="BB169" s="68"/>
      <c r="BC169" s="68"/>
      <c r="BD169" s="68"/>
      <c r="BE169" s="68"/>
      <c r="BF169" s="68"/>
      <c r="BG169" s="68"/>
      <c r="BH169" s="68"/>
      <c r="BI169" s="68"/>
      <c r="BJ169" s="68"/>
      <c r="BK169" s="68"/>
      <c r="BL169" s="68"/>
      <c r="BM169" s="68"/>
      <c r="BN169" s="68"/>
      <c r="BO169" s="68"/>
      <c r="BP169" s="68"/>
      <c r="BQ169" s="68"/>
      <c r="BR169" s="68"/>
      <c r="BS169" s="68"/>
      <c r="BT169" s="68"/>
      <c r="BU169" s="68"/>
      <c r="BV169" s="68"/>
      <c r="BW169" s="68"/>
      <c r="BX169" s="68"/>
      <c r="BY169" s="68"/>
      <c r="BZ169" s="68"/>
      <c r="CA169" s="68"/>
      <c r="CB169" s="68"/>
      <c r="CC169" s="68"/>
      <c r="CD169" s="68"/>
      <c r="CE169" s="68"/>
      <c r="CF169" s="68"/>
      <c r="CG169" s="68"/>
      <c r="CH169" s="68"/>
      <c r="CI169" s="68"/>
      <c r="CJ169" s="68"/>
      <c r="CK169" s="68"/>
      <c r="CL169" s="68"/>
      <c r="CM169" s="68"/>
      <c r="CN169" s="68"/>
      <c r="CO169" s="68"/>
      <c r="CP169" s="68"/>
      <c r="CQ169" s="68"/>
      <c r="CR169" s="68"/>
      <c r="CS169" s="68"/>
      <c r="CT169" s="68"/>
      <c r="CU169" s="68"/>
      <c r="CV169" s="68"/>
      <c r="CW169" s="68"/>
      <c r="CX169" s="68"/>
      <c r="CY169" s="68"/>
      <c r="CZ169" s="68"/>
      <c r="DA169" s="68"/>
      <c r="DB169" s="68"/>
      <c r="DC169" s="68"/>
      <c r="DD169" s="68"/>
      <c r="DE169" s="68"/>
      <c r="DF169" s="68"/>
      <c r="DG169" s="68"/>
    </row>
    <row r="170" spans="1:111" s="69" customFormat="1" x14ac:dyDescent="0.15">
      <c r="A170" s="68"/>
      <c r="B170" s="68"/>
      <c r="C170" s="70"/>
      <c r="D170" s="70"/>
      <c r="E170" s="68"/>
      <c r="F170" s="68"/>
      <c r="G170" s="68"/>
      <c r="H170" s="68"/>
      <c r="I170" s="68"/>
      <c r="J170" s="68"/>
      <c r="K170" s="68"/>
      <c r="L170" s="68"/>
      <c r="M170" s="71"/>
      <c r="N170" s="71"/>
      <c r="O170" s="68"/>
      <c r="P170" s="68"/>
      <c r="Q170" s="68"/>
      <c r="R170" s="68"/>
      <c r="S170" s="19"/>
      <c r="T170" s="20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64"/>
      <c r="AF170" s="19"/>
      <c r="AG170" s="19"/>
      <c r="AH170" s="78" t="s">
        <v>892</v>
      </c>
      <c r="AI170" s="81">
        <v>22</v>
      </c>
      <c r="AJ170" s="71"/>
      <c r="AK170" s="71"/>
      <c r="AL170" s="71"/>
      <c r="AM170" s="68"/>
      <c r="AN170" s="68"/>
      <c r="AO170" s="68"/>
      <c r="AP170" s="68"/>
      <c r="AQ170" s="68"/>
      <c r="AR170" s="68"/>
      <c r="AS170" s="68"/>
      <c r="AT170" s="68"/>
      <c r="AU170" s="68"/>
      <c r="AV170" s="68"/>
      <c r="AW170" s="68"/>
      <c r="AX170" s="68"/>
      <c r="AY170" s="68"/>
      <c r="AZ170" s="68"/>
      <c r="BA170" s="68"/>
      <c r="BB170" s="68"/>
      <c r="BC170" s="68"/>
      <c r="BD170" s="68"/>
      <c r="BE170" s="68"/>
      <c r="BF170" s="68"/>
      <c r="BG170" s="68"/>
      <c r="BH170" s="68"/>
      <c r="BI170" s="68"/>
      <c r="BJ170" s="68"/>
      <c r="BK170" s="68"/>
      <c r="BL170" s="68"/>
      <c r="BM170" s="68"/>
      <c r="BN170" s="68"/>
      <c r="BO170" s="68"/>
      <c r="BP170" s="68"/>
      <c r="BQ170" s="68"/>
      <c r="BR170" s="68"/>
      <c r="BS170" s="68"/>
      <c r="BT170" s="68"/>
      <c r="BU170" s="68"/>
      <c r="BV170" s="68"/>
      <c r="BW170" s="68"/>
      <c r="BX170" s="68"/>
      <c r="BY170" s="68"/>
      <c r="BZ170" s="68"/>
      <c r="CA170" s="68"/>
      <c r="CB170" s="68"/>
      <c r="CC170" s="68"/>
      <c r="CD170" s="68"/>
      <c r="CE170" s="68"/>
      <c r="CF170" s="68"/>
      <c r="CG170" s="68"/>
      <c r="CH170" s="68"/>
      <c r="CI170" s="68"/>
      <c r="CJ170" s="68"/>
      <c r="CK170" s="68"/>
      <c r="CL170" s="68"/>
      <c r="CM170" s="68"/>
      <c r="CN170" s="68"/>
      <c r="CO170" s="68"/>
      <c r="CP170" s="68"/>
      <c r="CQ170" s="68"/>
      <c r="CR170" s="68"/>
      <c r="CS170" s="68"/>
      <c r="CT170" s="68"/>
      <c r="CU170" s="68"/>
      <c r="CV170" s="68"/>
      <c r="CW170" s="68"/>
      <c r="CX170" s="68"/>
      <c r="CY170" s="68"/>
      <c r="CZ170" s="68"/>
      <c r="DA170" s="68"/>
      <c r="DB170" s="68"/>
      <c r="DC170" s="68"/>
      <c r="DD170" s="68"/>
      <c r="DE170" s="68"/>
      <c r="DF170" s="68"/>
      <c r="DG170" s="68"/>
    </row>
    <row r="171" spans="1:111" s="69" customFormat="1" x14ac:dyDescent="0.15">
      <c r="A171" s="68"/>
      <c r="B171" s="68"/>
      <c r="C171" s="70"/>
      <c r="D171" s="70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  <c r="Q171" s="68"/>
      <c r="R171" s="68"/>
      <c r="S171" s="19"/>
      <c r="T171" s="20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64"/>
      <c r="AF171" s="19"/>
      <c r="AG171" s="19"/>
      <c r="AH171" s="78" t="s">
        <v>893</v>
      </c>
      <c r="AI171" s="81">
        <v>23</v>
      </c>
      <c r="AJ171" s="71"/>
      <c r="AK171" s="71"/>
      <c r="AL171" s="71"/>
      <c r="AM171" s="68"/>
      <c r="AN171" s="68"/>
      <c r="AO171" s="68"/>
      <c r="AP171" s="68"/>
      <c r="AQ171" s="68"/>
      <c r="AR171" s="68"/>
      <c r="AS171" s="68"/>
      <c r="AT171" s="68"/>
      <c r="AU171" s="68"/>
      <c r="AV171" s="68"/>
      <c r="AW171" s="68"/>
      <c r="AX171" s="68"/>
      <c r="AY171" s="68"/>
      <c r="AZ171" s="68"/>
      <c r="BA171" s="68"/>
      <c r="BB171" s="68"/>
      <c r="BC171" s="68"/>
      <c r="BD171" s="68"/>
      <c r="BE171" s="68"/>
      <c r="BF171" s="68"/>
      <c r="BG171" s="68"/>
      <c r="BH171" s="68"/>
      <c r="BI171" s="68"/>
      <c r="BJ171" s="68"/>
      <c r="BK171" s="68"/>
      <c r="BL171" s="68"/>
      <c r="BM171" s="68"/>
      <c r="BN171" s="68"/>
      <c r="BO171" s="68"/>
      <c r="BP171" s="68"/>
      <c r="BQ171" s="68"/>
      <c r="BR171" s="68"/>
      <c r="BS171" s="68"/>
      <c r="BT171" s="68"/>
      <c r="BU171" s="68"/>
      <c r="BV171" s="68"/>
      <c r="BW171" s="68"/>
      <c r="BX171" s="68"/>
      <c r="BY171" s="68"/>
      <c r="BZ171" s="68"/>
      <c r="CA171" s="68"/>
      <c r="CB171" s="68"/>
      <c r="CC171" s="68"/>
      <c r="CD171" s="68"/>
      <c r="CE171" s="68"/>
      <c r="CF171" s="68"/>
      <c r="CG171" s="68"/>
      <c r="CH171" s="68"/>
      <c r="CI171" s="68"/>
      <c r="CJ171" s="68"/>
      <c r="CK171" s="68"/>
      <c r="CL171" s="68"/>
      <c r="CM171" s="68"/>
      <c r="CN171" s="68"/>
      <c r="CO171" s="68"/>
      <c r="CP171" s="68"/>
      <c r="CQ171" s="68"/>
      <c r="CR171" s="68"/>
      <c r="CS171" s="68"/>
      <c r="CT171" s="68"/>
      <c r="CU171" s="68"/>
      <c r="CV171" s="68"/>
      <c r="CW171" s="68"/>
      <c r="CX171" s="68"/>
      <c r="CY171" s="68"/>
      <c r="CZ171" s="68"/>
      <c r="DA171" s="68"/>
      <c r="DB171" s="68"/>
      <c r="DC171" s="68"/>
      <c r="DD171" s="68"/>
      <c r="DE171" s="68"/>
      <c r="DF171" s="68"/>
      <c r="DG171" s="68"/>
    </row>
    <row r="172" spans="1:111" s="69" customFormat="1" x14ac:dyDescent="0.15">
      <c r="A172" s="68"/>
      <c r="B172" s="68"/>
      <c r="C172" s="71"/>
      <c r="D172" s="71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  <c r="Q172" s="68"/>
      <c r="R172" s="68"/>
      <c r="S172" s="19"/>
      <c r="T172" s="20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64"/>
      <c r="AF172" s="19"/>
      <c r="AG172" s="19"/>
      <c r="AH172" s="78" t="s">
        <v>894</v>
      </c>
      <c r="AI172" s="81">
        <v>24</v>
      </c>
      <c r="AJ172" s="71"/>
      <c r="AK172" s="71"/>
      <c r="AL172" s="71"/>
      <c r="AM172" s="68"/>
      <c r="AN172" s="68"/>
      <c r="AO172" s="68"/>
      <c r="AP172" s="68"/>
      <c r="AQ172" s="68"/>
      <c r="AR172" s="68"/>
      <c r="AS172" s="68"/>
      <c r="AT172" s="68"/>
      <c r="AU172" s="68"/>
      <c r="AV172" s="68"/>
      <c r="AW172" s="68"/>
      <c r="AX172" s="68"/>
      <c r="AY172" s="68"/>
      <c r="AZ172" s="68"/>
      <c r="BA172" s="68"/>
      <c r="BB172" s="68"/>
      <c r="BC172" s="68"/>
      <c r="BD172" s="68"/>
      <c r="BE172" s="68"/>
      <c r="BF172" s="68"/>
      <c r="BG172" s="68"/>
      <c r="BH172" s="68"/>
      <c r="BI172" s="68"/>
      <c r="BJ172" s="68"/>
      <c r="BK172" s="68"/>
      <c r="BL172" s="68"/>
      <c r="BM172" s="68"/>
      <c r="BN172" s="68"/>
      <c r="BO172" s="68"/>
      <c r="BP172" s="68"/>
      <c r="BQ172" s="68"/>
      <c r="BR172" s="68"/>
      <c r="BS172" s="68"/>
      <c r="BT172" s="68"/>
      <c r="BU172" s="68"/>
      <c r="BV172" s="68"/>
      <c r="BW172" s="68"/>
      <c r="BX172" s="68"/>
      <c r="BY172" s="68"/>
      <c r="BZ172" s="68"/>
      <c r="CA172" s="68"/>
      <c r="CB172" s="68"/>
      <c r="CC172" s="68"/>
      <c r="CD172" s="68"/>
      <c r="CE172" s="68"/>
      <c r="CF172" s="68"/>
      <c r="CG172" s="68"/>
      <c r="CH172" s="68"/>
      <c r="CI172" s="68"/>
      <c r="CJ172" s="68"/>
      <c r="CK172" s="68"/>
      <c r="CL172" s="68"/>
      <c r="CM172" s="68"/>
      <c r="CN172" s="68"/>
      <c r="CO172" s="68"/>
      <c r="CP172" s="68"/>
      <c r="CQ172" s="68"/>
      <c r="CR172" s="68"/>
      <c r="CS172" s="68"/>
      <c r="CT172" s="68"/>
      <c r="CU172" s="68"/>
      <c r="CV172" s="68"/>
      <c r="CW172" s="68"/>
      <c r="CX172" s="68"/>
      <c r="CY172" s="68"/>
      <c r="CZ172" s="68"/>
      <c r="DA172" s="68"/>
      <c r="DB172" s="68"/>
      <c r="DC172" s="68"/>
      <c r="DD172" s="68"/>
      <c r="DE172" s="68"/>
      <c r="DF172" s="68"/>
      <c r="DG172" s="68"/>
    </row>
    <row r="173" spans="1:111" s="69" customFormat="1" x14ac:dyDescent="0.15">
      <c r="A173" s="68"/>
      <c r="B173" s="68"/>
      <c r="C173" s="71"/>
      <c r="D173" s="71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19"/>
      <c r="T173" s="20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64"/>
      <c r="AF173" s="19"/>
      <c r="AG173" s="19"/>
      <c r="AH173" s="78" t="s">
        <v>895</v>
      </c>
      <c r="AI173" s="81">
        <v>25</v>
      </c>
      <c r="AJ173" s="71"/>
      <c r="AK173" s="71"/>
      <c r="AL173" s="71"/>
      <c r="AM173" s="68"/>
      <c r="AN173" s="68"/>
      <c r="AO173" s="68"/>
      <c r="AP173" s="68"/>
      <c r="AQ173" s="68"/>
      <c r="AR173" s="68"/>
      <c r="AS173" s="68"/>
      <c r="AT173" s="68"/>
      <c r="AU173" s="68"/>
      <c r="AV173" s="68"/>
      <c r="AW173" s="68"/>
      <c r="AX173" s="68"/>
      <c r="AY173" s="68"/>
      <c r="AZ173" s="68"/>
      <c r="BA173" s="68"/>
      <c r="BB173" s="68"/>
      <c r="BC173" s="68"/>
      <c r="BD173" s="68"/>
      <c r="BE173" s="68"/>
      <c r="BF173" s="68"/>
      <c r="BG173" s="68"/>
      <c r="BH173" s="68"/>
      <c r="BI173" s="68"/>
      <c r="BJ173" s="68"/>
      <c r="BK173" s="68"/>
      <c r="BL173" s="68"/>
      <c r="BM173" s="68"/>
      <c r="BN173" s="68"/>
      <c r="BO173" s="68"/>
      <c r="BP173" s="68"/>
      <c r="BQ173" s="68"/>
      <c r="BR173" s="68"/>
      <c r="BS173" s="68"/>
      <c r="BT173" s="68"/>
      <c r="BU173" s="68"/>
      <c r="BV173" s="68"/>
      <c r="BW173" s="68"/>
      <c r="BX173" s="68"/>
      <c r="BY173" s="68"/>
      <c r="BZ173" s="68"/>
      <c r="CA173" s="68"/>
      <c r="CB173" s="68"/>
      <c r="CC173" s="68"/>
      <c r="CD173" s="68"/>
      <c r="CE173" s="68"/>
      <c r="CF173" s="68"/>
      <c r="CG173" s="68"/>
      <c r="CH173" s="68"/>
      <c r="CI173" s="68"/>
      <c r="CJ173" s="68"/>
      <c r="CK173" s="68"/>
      <c r="CL173" s="68"/>
      <c r="CM173" s="68"/>
      <c r="CN173" s="68"/>
      <c r="CO173" s="68"/>
      <c r="CP173" s="68"/>
      <c r="CQ173" s="68"/>
      <c r="CR173" s="68"/>
      <c r="CS173" s="68"/>
      <c r="CT173" s="68"/>
      <c r="CU173" s="68"/>
      <c r="CV173" s="68"/>
      <c r="CW173" s="68"/>
      <c r="CX173" s="68"/>
      <c r="CY173" s="68"/>
      <c r="CZ173" s="68"/>
      <c r="DA173" s="68"/>
      <c r="DB173" s="68"/>
      <c r="DC173" s="68"/>
      <c r="DD173" s="68"/>
      <c r="DE173" s="68"/>
      <c r="DF173" s="68"/>
      <c r="DG173" s="68"/>
    </row>
    <row r="174" spans="1:111" s="69" customFormat="1" x14ac:dyDescent="0.15">
      <c r="A174" s="68"/>
      <c r="B174" s="68"/>
      <c r="C174" s="71"/>
      <c r="D174" s="71"/>
      <c r="E174" s="68"/>
      <c r="F174" s="68"/>
      <c r="G174" s="68"/>
      <c r="H174" s="68"/>
      <c r="I174" s="68"/>
      <c r="J174" s="68"/>
      <c r="K174" s="68"/>
      <c r="L174" s="68"/>
      <c r="M174" s="68"/>
      <c r="N174" s="68"/>
      <c r="O174" s="68"/>
      <c r="P174" s="68"/>
      <c r="Q174" s="68"/>
      <c r="R174" s="68"/>
      <c r="S174" s="19"/>
      <c r="T174" s="20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64"/>
      <c r="AF174" s="19"/>
      <c r="AG174" s="19"/>
      <c r="AH174" s="78" t="s">
        <v>896</v>
      </c>
      <c r="AI174" s="81">
        <v>26</v>
      </c>
      <c r="AJ174" s="71"/>
      <c r="AK174" s="71"/>
      <c r="AL174" s="71"/>
      <c r="AM174" s="68"/>
      <c r="AN174" s="68"/>
      <c r="AO174" s="68"/>
      <c r="AP174" s="68"/>
      <c r="AQ174" s="68"/>
      <c r="AR174" s="68"/>
      <c r="AS174" s="68"/>
      <c r="AT174" s="68"/>
      <c r="AU174" s="68"/>
      <c r="AV174" s="68"/>
      <c r="AW174" s="68"/>
      <c r="AX174" s="68"/>
      <c r="AY174" s="68"/>
      <c r="AZ174" s="68"/>
      <c r="BA174" s="68"/>
      <c r="BB174" s="68"/>
      <c r="BC174" s="68"/>
      <c r="BD174" s="68"/>
      <c r="BE174" s="68"/>
      <c r="BF174" s="68"/>
      <c r="BG174" s="68"/>
      <c r="BH174" s="68"/>
      <c r="BI174" s="68"/>
      <c r="BJ174" s="68"/>
      <c r="BK174" s="68"/>
      <c r="BL174" s="68"/>
      <c r="BM174" s="68"/>
      <c r="BN174" s="68"/>
      <c r="BO174" s="68"/>
      <c r="BP174" s="68"/>
      <c r="BQ174" s="68"/>
      <c r="BR174" s="68"/>
      <c r="BS174" s="68"/>
      <c r="BT174" s="68"/>
      <c r="BU174" s="68"/>
      <c r="BV174" s="68"/>
      <c r="BW174" s="68"/>
      <c r="BX174" s="68"/>
      <c r="BY174" s="68"/>
      <c r="BZ174" s="68"/>
      <c r="CA174" s="68"/>
      <c r="CB174" s="68"/>
      <c r="CC174" s="68"/>
      <c r="CD174" s="68"/>
      <c r="CE174" s="68"/>
      <c r="CF174" s="68"/>
      <c r="CG174" s="68"/>
      <c r="CH174" s="68"/>
      <c r="CI174" s="68"/>
      <c r="CJ174" s="68"/>
      <c r="CK174" s="68"/>
      <c r="CL174" s="68"/>
      <c r="CM174" s="68"/>
      <c r="CN174" s="68"/>
      <c r="CO174" s="68"/>
      <c r="CP174" s="68"/>
      <c r="CQ174" s="68"/>
      <c r="CR174" s="68"/>
      <c r="CS174" s="68"/>
      <c r="CT174" s="68"/>
      <c r="CU174" s="68"/>
      <c r="CV174" s="68"/>
      <c r="CW174" s="68"/>
      <c r="CX174" s="68"/>
      <c r="CY174" s="68"/>
      <c r="CZ174" s="68"/>
      <c r="DA174" s="68"/>
      <c r="DB174" s="68"/>
      <c r="DC174" s="68"/>
      <c r="DD174" s="68"/>
      <c r="DE174" s="68"/>
      <c r="DF174" s="68"/>
      <c r="DG174" s="68"/>
    </row>
    <row r="175" spans="1:111" s="69" customFormat="1" x14ac:dyDescent="0.15">
      <c r="A175" s="68"/>
      <c r="B175" s="68"/>
      <c r="C175" s="71"/>
      <c r="D175" s="71"/>
      <c r="E175" s="68"/>
      <c r="F175" s="68"/>
      <c r="G175" s="68"/>
      <c r="H175" s="68"/>
      <c r="I175" s="68"/>
      <c r="J175" s="68"/>
      <c r="K175" s="68"/>
      <c r="L175" s="68"/>
      <c r="M175" s="68"/>
      <c r="N175" s="68"/>
      <c r="O175" s="68"/>
      <c r="P175" s="68"/>
      <c r="Q175" s="68"/>
      <c r="R175" s="68"/>
      <c r="S175" s="19"/>
      <c r="T175" s="20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64"/>
      <c r="AF175" s="19"/>
      <c r="AG175" s="19"/>
      <c r="AH175" s="78" t="s">
        <v>897</v>
      </c>
      <c r="AI175" s="81">
        <v>27</v>
      </c>
      <c r="AJ175" s="71"/>
      <c r="AK175" s="71"/>
      <c r="AL175" s="71"/>
      <c r="AM175" s="68"/>
      <c r="AN175" s="68"/>
      <c r="AO175" s="68"/>
      <c r="AP175" s="68"/>
      <c r="AQ175" s="68"/>
      <c r="AR175" s="68"/>
      <c r="AS175" s="68"/>
      <c r="AT175" s="68"/>
      <c r="AU175" s="68"/>
      <c r="AV175" s="68"/>
      <c r="AW175" s="68"/>
      <c r="AX175" s="68"/>
      <c r="AY175" s="68"/>
      <c r="AZ175" s="68"/>
      <c r="BA175" s="68"/>
      <c r="BB175" s="68"/>
      <c r="BC175" s="68"/>
      <c r="BD175" s="68"/>
      <c r="BE175" s="68"/>
      <c r="BF175" s="68"/>
      <c r="BG175" s="68"/>
      <c r="BH175" s="68"/>
      <c r="BI175" s="68"/>
      <c r="BJ175" s="68"/>
      <c r="BK175" s="68"/>
      <c r="BL175" s="68"/>
      <c r="BM175" s="68"/>
      <c r="BN175" s="68"/>
      <c r="BO175" s="68"/>
      <c r="BP175" s="68"/>
      <c r="BQ175" s="68"/>
      <c r="BR175" s="68"/>
      <c r="BS175" s="68"/>
      <c r="BT175" s="68"/>
      <c r="BU175" s="68"/>
      <c r="BV175" s="68"/>
      <c r="BW175" s="68"/>
      <c r="BX175" s="68"/>
      <c r="BY175" s="68"/>
      <c r="BZ175" s="68"/>
      <c r="CA175" s="68"/>
      <c r="CB175" s="68"/>
      <c r="CC175" s="68"/>
      <c r="CD175" s="68"/>
      <c r="CE175" s="68"/>
      <c r="CF175" s="68"/>
      <c r="CG175" s="68"/>
      <c r="CH175" s="68"/>
      <c r="CI175" s="68"/>
      <c r="CJ175" s="68"/>
      <c r="CK175" s="68"/>
      <c r="CL175" s="68"/>
      <c r="CM175" s="68"/>
      <c r="CN175" s="68"/>
      <c r="CO175" s="68"/>
      <c r="CP175" s="68"/>
      <c r="CQ175" s="68"/>
      <c r="CR175" s="68"/>
      <c r="CS175" s="68"/>
      <c r="CT175" s="68"/>
      <c r="CU175" s="68"/>
      <c r="CV175" s="68"/>
      <c r="CW175" s="68"/>
      <c r="CX175" s="68"/>
      <c r="CY175" s="68"/>
      <c r="CZ175" s="68"/>
      <c r="DA175" s="68"/>
      <c r="DB175" s="68"/>
      <c r="DC175" s="68"/>
      <c r="DD175" s="68"/>
      <c r="DE175" s="68"/>
      <c r="DF175" s="68"/>
      <c r="DG175" s="68"/>
    </row>
    <row r="176" spans="1:111" s="69" customFormat="1" x14ac:dyDescent="0.15">
      <c r="A176" s="68"/>
      <c r="B176" s="68"/>
      <c r="C176" s="71"/>
      <c r="D176" s="71"/>
      <c r="E176" s="68"/>
      <c r="F176" s="68"/>
      <c r="G176" s="68"/>
      <c r="H176" s="68"/>
      <c r="I176" s="68"/>
      <c r="J176" s="68"/>
      <c r="K176" s="68"/>
      <c r="L176" s="68"/>
      <c r="M176" s="68"/>
      <c r="N176" s="68"/>
      <c r="O176" s="68"/>
      <c r="P176" s="68"/>
      <c r="Q176" s="68"/>
      <c r="R176" s="68"/>
      <c r="S176" s="19"/>
      <c r="T176" s="20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64"/>
      <c r="AF176" s="19"/>
      <c r="AG176" s="19"/>
      <c r="AH176" s="78" t="s">
        <v>898</v>
      </c>
      <c r="AI176" s="81">
        <v>28</v>
      </c>
      <c r="AJ176" s="71"/>
      <c r="AK176" s="71"/>
      <c r="AL176" s="71"/>
      <c r="AM176" s="68"/>
      <c r="AN176" s="68"/>
      <c r="AO176" s="68"/>
      <c r="AP176" s="68"/>
      <c r="AQ176" s="68"/>
      <c r="AR176" s="68"/>
      <c r="AS176" s="68"/>
      <c r="AT176" s="68"/>
      <c r="AU176" s="68"/>
      <c r="AV176" s="68"/>
      <c r="AW176" s="68"/>
      <c r="AX176" s="68"/>
      <c r="AY176" s="68"/>
      <c r="AZ176" s="68"/>
      <c r="BA176" s="68"/>
      <c r="BB176" s="68"/>
      <c r="BC176" s="68"/>
      <c r="BD176" s="68"/>
      <c r="BE176" s="68"/>
      <c r="BF176" s="68"/>
      <c r="BG176" s="68"/>
      <c r="BH176" s="68"/>
      <c r="BI176" s="68"/>
      <c r="BJ176" s="68"/>
      <c r="BK176" s="68"/>
      <c r="BL176" s="68"/>
      <c r="BM176" s="68"/>
      <c r="BN176" s="68"/>
      <c r="BO176" s="68"/>
      <c r="BP176" s="68"/>
      <c r="BQ176" s="68"/>
      <c r="BR176" s="68"/>
      <c r="BS176" s="68"/>
      <c r="BT176" s="68"/>
      <c r="BU176" s="68"/>
      <c r="BV176" s="68"/>
      <c r="BW176" s="68"/>
      <c r="BX176" s="68"/>
      <c r="BY176" s="68"/>
      <c r="BZ176" s="68"/>
      <c r="CA176" s="68"/>
      <c r="CB176" s="68"/>
      <c r="CC176" s="68"/>
      <c r="CD176" s="68"/>
      <c r="CE176" s="68"/>
      <c r="CF176" s="68"/>
      <c r="CG176" s="68"/>
      <c r="CH176" s="68"/>
      <c r="CI176" s="68"/>
      <c r="CJ176" s="68"/>
      <c r="CK176" s="68"/>
      <c r="CL176" s="68"/>
      <c r="CM176" s="68"/>
      <c r="CN176" s="68"/>
      <c r="CO176" s="68"/>
      <c r="CP176" s="68"/>
      <c r="CQ176" s="68"/>
      <c r="CR176" s="68"/>
      <c r="CS176" s="68"/>
      <c r="CT176" s="68"/>
      <c r="CU176" s="68"/>
      <c r="CV176" s="68"/>
      <c r="CW176" s="68"/>
      <c r="CX176" s="68"/>
      <c r="CY176" s="68"/>
      <c r="CZ176" s="68"/>
      <c r="DA176" s="68"/>
      <c r="DB176" s="68"/>
      <c r="DC176" s="68"/>
      <c r="DD176" s="68"/>
      <c r="DE176" s="68"/>
      <c r="DF176" s="68"/>
      <c r="DG176" s="68"/>
    </row>
    <row r="177" spans="1:111" s="69" customFormat="1" x14ac:dyDescent="0.15">
      <c r="A177" s="68"/>
      <c r="B177" s="68"/>
      <c r="C177" s="71"/>
      <c r="D177" s="71"/>
      <c r="E177" s="68"/>
      <c r="F177" s="68"/>
      <c r="G177" s="68"/>
      <c r="H177" s="68"/>
      <c r="I177" s="68"/>
      <c r="J177" s="68"/>
      <c r="K177" s="68"/>
      <c r="L177" s="68"/>
      <c r="M177" s="68"/>
      <c r="N177" s="68"/>
      <c r="O177" s="68"/>
      <c r="P177" s="68"/>
      <c r="Q177" s="68"/>
      <c r="R177" s="68"/>
      <c r="S177" s="19"/>
      <c r="T177" s="20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64"/>
      <c r="AF177" s="19"/>
      <c r="AG177" s="19"/>
      <c r="AH177" s="78" t="s">
        <v>899</v>
      </c>
      <c r="AI177" s="81">
        <v>29</v>
      </c>
      <c r="AJ177" s="71"/>
      <c r="AK177" s="71"/>
      <c r="AL177" s="71"/>
      <c r="AM177" s="68"/>
      <c r="AN177" s="68"/>
      <c r="AO177" s="68"/>
      <c r="AP177" s="68"/>
      <c r="AQ177" s="68"/>
      <c r="AR177" s="68"/>
      <c r="AS177" s="68"/>
      <c r="AT177" s="68"/>
      <c r="AU177" s="68"/>
      <c r="AV177" s="68"/>
      <c r="AW177" s="68"/>
      <c r="AX177" s="68"/>
      <c r="AY177" s="68"/>
      <c r="AZ177" s="68"/>
      <c r="BA177" s="68"/>
      <c r="BB177" s="68"/>
      <c r="BC177" s="68"/>
      <c r="BD177" s="68"/>
      <c r="BE177" s="68"/>
      <c r="BF177" s="68"/>
      <c r="BG177" s="68"/>
      <c r="BH177" s="68"/>
      <c r="BI177" s="68"/>
      <c r="BJ177" s="68"/>
      <c r="BK177" s="68"/>
      <c r="BL177" s="68"/>
      <c r="BM177" s="68"/>
      <c r="BN177" s="68"/>
      <c r="BO177" s="68"/>
      <c r="BP177" s="68"/>
      <c r="BQ177" s="68"/>
      <c r="BR177" s="68"/>
      <c r="BS177" s="68"/>
      <c r="BT177" s="68"/>
      <c r="BU177" s="68"/>
      <c r="BV177" s="68"/>
      <c r="BW177" s="68"/>
      <c r="BX177" s="68"/>
      <c r="BY177" s="68"/>
      <c r="BZ177" s="68"/>
      <c r="CA177" s="68"/>
      <c r="CB177" s="68"/>
      <c r="CC177" s="68"/>
      <c r="CD177" s="68"/>
      <c r="CE177" s="68"/>
      <c r="CF177" s="68"/>
      <c r="CG177" s="68"/>
      <c r="CH177" s="68"/>
      <c r="CI177" s="68"/>
      <c r="CJ177" s="68"/>
      <c r="CK177" s="68"/>
      <c r="CL177" s="68"/>
      <c r="CM177" s="68"/>
      <c r="CN177" s="68"/>
      <c r="CO177" s="68"/>
      <c r="CP177" s="68"/>
      <c r="CQ177" s="68"/>
      <c r="CR177" s="68"/>
      <c r="CS177" s="68"/>
      <c r="CT177" s="68"/>
      <c r="CU177" s="68"/>
      <c r="CV177" s="68"/>
      <c r="CW177" s="68"/>
      <c r="CX177" s="68"/>
      <c r="CY177" s="68"/>
      <c r="CZ177" s="68"/>
      <c r="DA177" s="68"/>
      <c r="DB177" s="68"/>
      <c r="DC177" s="68"/>
      <c r="DD177" s="68"/>
      <c r="DE177" s="68"/>
      <c r="DF177" s="68"/>
      <c r="DG177" s="68"/>
    </row>
    <row r="178" spans="1:111" s="69" customFormat="1" x14ac:dyDescent="0.15">
      <c r="A178" s="68"/>
      <c r="B178" s="68"/>
      <c r="C178" s="71"/>
      <c r="D178" s="71"/>
      <c r="E178" s="68"/>
      <c r="F178" s="68"/>
      <c r="G178" s="68"/>
      <c r="H178" s="68"/>
      <c r="I178" s="68"/>
      <c r="J178" s="68"/>
      <c r="K178" s="68"/>
      <c r="L178" s="68"/>
      <c r="M178" s="68"/>
      <c r="N178" s="68"/>
      <c r="O178" s="68"/>
      <c r="P178" s="68"/>
      <c r="Q178" s="68"/>
      <c r="R178" s="68"/>
      <c r="S178" s="19"/>
      <c r="T178" s="20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64"/>
      <c r="AF178" s="19"/>
      <c r="AG178" s="19"/>
      <c r="AH178" s="78" t="s">
        <v>870</v>
      </c>
      <c r="AI178" s="81">
        <v>30</v>
      </c>
      <c r="AJ178" s="71"/>
      <c r="AK178" s="71"/>
      <c r="AL178" s="71"/>
      <c r="AM178" s="68"/>
      <c r="AN178" s="68"/>
      <c r="AO178" s="68"/>
      <c r="AP178" s="68"/>
      <c r="AQ178" s="68"/>
      <c r="AR178" s="68"/>
      <c r="AS178" s="68"/>
      <c r="AT178" s="68"/>
      <c r="AU178" s="68"/>
      <c r="AV178" s="68"/>
      <c r="AW178" s="68"/>
      <c r="AX178" s="68"/>
      <c r="AY178" s="68"/>
      <c r="AZ178" s="68"/>
      <c r="BA178" s="68"/>
      <c r="BB178" s="68"/>
      <c r="BC178" s="68"/>
      <c r="BD178" s="68"/>
      <c r="BE178" s="68"/>
      <c r="BF178" s="68"/>
      <c r="BG178" s="68"/>
      <c r="BH178" s="68"/>
      <c r="BI178" s="68"/>
      <c r="BJ178" s="68"/>
      <c r="BK178" s="68"/>
      <c r="BL178" s="68"/>
      <c r="BM178" s="68"/>
      <c r="BN178" s="68"/>
      <c r="BO178" s="68"/>
      <c r="BP178" s="68"/>
      <c r="BQ178" s="68"/>
      <c r="BR178" s="68"/>
      <c r="BS178" s="68"/>
      <c r="BT178" s="68"/>
      <c r="BU178" s="68"/>
      <c r="BV178" s="68"/>
      <c r="BW178" s="68"/>
      <c r="BX178" s="68"/>
      <c r="BY178" s="68"/>
      <c r="BZ178" s="68"/>
      <c r="CA178" s="68"/>
      <c r="CB178" s="68"/>
      <c r="CC178" s="68"/>
      <c r="CD178" s="68"/>
      <c r="CE178" s="68"/>
      <c r="CF178" s="68"/>
      <c r="CG178" s="68"/>
      <c r="CH178" s="68"/>
      <c r="CI178" s="68"/>
      <c r="CJ178" s="68"/>
      <c r="CK178" s="68"/>
      <c r="CL178" s="68"/>
      <c r="CM178" s="68"/>
      <c r="CN178" s="68"/>
      <c r="CO178" s="68"/>
      <c r="CP178" s="68"/>
      <c r="CQ178" s="68"/>
      <c r="CR178" s="68"/>
      <c r="CS178" s="68"/>
      <c r="CT178" s="68"/>
      <c r="CU178" s="68"/>
      <c r="CV178" s="68"/>
      <c r="CW178" s="68"/>
      <c r="CX178" s="68"/>
      <c r="CY178" s="68"/>
      <c r="CZ178" s="68"/>
      <c r="DA178" s="68"/>
      <c r="DB178" s="68"/>
      <c r="DC178" s="68"/>
      <c r="DD178" s="68"/>
      <c r="DE178" s="68"/>
      <c r="DF178" s="68"/>
      <c r="DG178" s="68"/>
    </row>
    <row r="179" spans="1:111" s="69" customFormat="1" x14ac:dyDescent="0.15">
      <c r="A179" s="68"/>
      <c r="B179" s="68"/>
      <c r="C179" s="71"/>
      <c r="D179" s="71"/>
      <c r="E179" s="68"/>
      <c r="F179" s="68"/>
      <c r="G179" s="68"/>
      <c r="H179" s="68"/>
      <c r="I179" s="68"/>
      <c r="J179" s="68"/>
      <c r="K179" s="68"/>
      <c r="L179" s="68"/>
      <c r="M179" s="68"/>
      <c r="N179" s="68"/>
      <c r="O179" s="68"/>
      <c r="P179" s="68"/>
      <c r="Q179" s="68"/>
      <c r="R179" s="68"/>
      <c r="S179" s="19"/>
      <c r="T179" s="20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64"/>
      <c r="AF179" s="19"/>
      <c r="AG179" s="19"/>
      <c r="AH179" s="78" t="s">
        <v>900</v>
      </c>
      <c r="AI179" s="81">
        <v>31</v>
      </c>
      <c r="AJ179" s="71"/>
      <c r="AK179" s="71"/>
      <c r="AL179" s="71"/>
      <c r="AM179" s="68"/>
      <c r="AN179" s="68"/>
      <c r="AO179" s="68"/>
      <c r="AP179" s="68"/>
      <c r="AQ179" s="68"/>
      <c r="AR179" s="68"/>
      <c r="AS179" s="68"/>
      <c r="AT179" s="68"/>
      <c r="AU179" s="68"/>
      <c r="AV179" s="68"/>
      <c r="AW179" s="68"/>
      <c r="AX179" s="68"/>
      <c r="AY179" s="68"/>
      <c r="AZ179" s="68"/>
      <c r="BA179" s="68"/>
      <c r="BB179" s="68"/>
      <c r="BC179" s="68"/>
      <c r="BD179" s="68"/>
      <c r="BE179" s="68"/>
      <c r="BF179" s="68"/>
      <c r="BG179" s="68"/>
      <c r="BH179" s="68"/>
      <c r="BI179" s="68"/>
      <c r="BJ179" s="68"/>
      <c r="BK179" s="68"/>
      <c r="BL179" s="68"/>
      <c r="BM179" s="68"/>
      <c r="BN179" s="68"/>
      <c r="BO179" s="68"/>
      <c r="BP179" s="68"/>
      <c r="BQ179" s="68"/>
      <c r="BR179" s="68"/>
      <c r="BS179" s="68"/>
      <c r="BT179" s="68"/>
      <c r="BU179" s="68"/>
      <c r="BV179" s="68"/>
      <c r="BW179" s="68"/>
      <c r="BX179" s="68"/>
      <c r="BY179" s="68"/>
      <c r="BZ179" s="68"/>
      <c r="CA179" s="68"/>
      <c r="CB179" s="68"/>
      <c r="CC179" s="68"/>
      <c r="CD179" s="68"/>
      <c r="CE179" s="68"/>
      <c r="CF179" s="68"/>
      <c r="CG179" s="68"/>
      <c r="CH179" s="68"/>
      <c r="CI179" s="68"/>
      <c r="CJ179" s="68"/>
      <c r="CK179" s="68"/>
      <c r="CL179" s="68"/>
      <c r="CM179" s="68"/>
      <c r="CN179" s="68"/>
      <c r="CO179" s="68"/>
      <c r="CP179" s="68"/>
      <c r="CQ179" s="68"/>
      <c r="CR179" s="68"/>
      <c r="CS179" s="68"/>
      <c r="CT179" s="68"/>
      <c r="CU179" s="68"/>
      <c r="CV179" s="68"/>
      <c r="CW179" s="68"/>
      <c r="CX179" s="68"/>
      <c r="CY179" s="68"/>
      <c r="CZ179" s="68"/>
      <c r="DA179" s="68"/>
      <c r="DB179" s="68"/>
      <c r="DC179" s="68"/>
      <c r="DD179" s="68"/>
      <c r="DE179" s="68"/>
      <c r="DF179" s="68"/>
      <c r="DG179" s="68"/>
    </row>
    <row r="180" spans="1:111" s="69" customFormat="1" x14ac:dyDescent="0.15">
      <c r="A180" s="68"/>
      <c r="B180" s="68"/>
      <c r="C180" s="71"/>
      <c r="D180" s="71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68"/>
      <c r="P180" s="68"/>
      <c r="Q180" s="68"/>
      <c r="R180" s="68"/>
      <c r="S180" s="19"/>
      <c r="T180" s="20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64"/>
      <c r="AF180" s="19"/>
      <c r="AG180" s="19"/>
      <c r="AH180" s="78" t="s">
        <v>901</v>
      </c>
      <c r="AI180" s="81">
        <v>32</v>
      </c>
      <c r="AJ180" s="71"/>
      <c r="AK180" s="71"/>
      <c r="AL180" s="71"/>
      <c r="AM180" s="68"/>
      <c r="AN180" s="68"/>
      <c r="AO180" s="68"/>
      <c r="AP180" s="68"/>
      <c r="AQ180" s="68"/>
      <c r="AR180" s="68"/>
      <c r="AS180" s="68"/>
      <c r="AT180" s="68"/>
      <c r="AU180" s="68"/>
      <c r="AV180" s="68"/>
      <c r="AW180" s="68"/>
      <c r="AX180" s="68"/>
      <c r="AY180" s="68"/>
      <c r="AZ180" s="68"/>
      <c r="BA180" s="68"/>
      <c r="BB180" s="68"/>
      <c r="BC180" s="68"/>
      <c r="BD180" s="68"/>
      <c r="BE180" s="68"/>
      <c r="BF180" s="68"/>
      <c r="BG180" s="68"/>
      <c r="BH180" s="68"/>
      <c r="BI180" s="68"/>
      <c r="BJ180" s="68"/>
      <c r="BK180" s="68"/>
      <c r="BL180" s="68"/>
      <c r="BM180" s="68"/>
      <c r="BN180" s="68"/>
      <c r="BO180" s="68"/>
      <c r="BP180" s="68"/>
      <c r="BQ180" s="68"/>
      <c r="BR180" s="68"/>
      <c r="BS180" s="68"/>
      <c r="BT180" s="68"/>
      <c r="BU180" s="68"/>
      <c r="BV180" s="68"/>
      <c r="BW180" s="68"/>
      <c r="BX180" s="68"/>
      <c r="BY180" s="68"/>
      <c r="BZ180" s="68"/>
      <c r="CA180" s="68"/>
      <c r="CB180" s="68"/>
      <c r="CC180" s="68"/>
      <c r="CD180" s="68"/>
      <c r="CE180" s="68"/>
      <c r="CF180" s="68"/>
      <c r="CG180" s="68"/>
      <c r="CH180" s="68"/>
      <c r="CI180" s="68"/>
      <c r="CJ180" s="68"/>
      <c r="CK180" s="68"/>
      <c r="CL180" s="68"/>
      <c r="CM180" s="68"/>
      <c r="CN180" s="68"/>
      <c r="CO180" s="68"/>
      <c r="CP180" s="68"/>
      <c r="CQ180" s="68"/>
      <c r="CR180" s="68"/>
      <c r="CS180" s="68"/>
      <c r="CT180" s="68"/>
      <c r="CU180" s="68"/>
      <c r="CV180" s="68"/>
      <c r="CW180" s="68"/>
      <c r="CX180" s="68"/>
      <c r="CY180" s="68"/>
      <c r="CZ180" s="68"/>
      <c r="DA180" s="68"/>
      <c r="DB180" s="68"/>
      <c r="DC180" s="68"/>
      <c r="DD180" s="68"/>
      <c r="DE180" s="68"/>
      <c r="DF180" s="68"/>
      <c r="DG180" s="68"/>
    </row>
    <row r="181" spans="1:111" s="69" customFormat="1" x14ac:dyDescent="0.15">
      <c r="A181" s="68"/>
      <c r="B181" s="68"/>
      <c r="C181" s="71"/>
      <c r="D181" s="71"/>
      <c r="E181" s="68"/>
      <c r="F181" s="68"/>
      <c r="G181" s="68"/>
      <c r="H181" s="68"/>
      <c r="I181" s="68"/>
      <c r="J181" s="68"/>
      <c r="K181" s="68"/>
      <c r="L181" s="68"/>
      <c r="M181" s="68"/>
      <c r="N181" s="68"/>
      <c r="O181" s="68"/>
      <c r="P181" s="68"/>
      <c r="Q181" s="68"/>
      <c r="R181" s="68"/>
      <c r="S181" s="19"/>
      <c r="T181" s="20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64"/>
      <c r="AF181" s="19"/>
      <c r="AG181" s="19"/>
      <c r="AH181" s="78" t="s">
        <v>902</v>
      </c>
      <c r="AI181" s="81">
        <v>33</v>
      </c>
      <c r="AJ181" s="71"/>
      <c r="AK181" s="71"/>
      <c r="AL181" s="71"/>
      <c r="AM181" s="68"/>
      <c r="AN181" s="68"/>
      <c r="AO181" s="68"/>
      <c r="AP181" s="68"/>
      <c r="AQ181" s="68"/>
      <c r="AR181" s="68"/>
      <c r="AS181" s="68"/>
      <c r="AT181" s="68"/>
      <c r="AU181" s="68"/>
      <c r="AV181" s="68"/>
      <c r="AW181" s="68"/>
      <c r="AX181" s="68"/>
      <c r="AY181" s="68"/>
      <c r="AZ181" s="68"/>
      <c r="BA181" s="68"/>
      <c r="BB181" s="68"/>
      <c r="BC181" s="68"/>
      <c r="BD181" s="68"/>
      <c r="BE181" s="68"/>
      <c r="BF181" s="68"/>
      <c r="BG181" s="68"/>
      <c r="BH181" s="68"/>
      <c r="BI181" s="68"/>
      <c r="BJ181" s="68"/>
      <c r="BK181" s="68"/>
      <c r="BL181" s="68"/>
      <c r="BM181" s="68"/>
      <c r="BN181" s="68"/>
      <c r="BO181" s="68"/>
      <c r="BP181" s="68"/>
      <c r="BQ181" s="68"/>
      <c r="BR181" s="68"/>
      <c r="BS181" s="68"/>
      <c r="BT181" s="68"/>
      <c r="BU181" s="68"/>
      <c r="BV181" s="68"/>
      <c r="BW181" s="68"/>
      <c r="BX181" s="68"/>
      <c r="BY181" s="68"/>
      <c r="BZ181" s="68"/>
      <c r="CA181" s="68"/>
      <c r="CB181" s="68"/>
      <c r="CC181" s="68"/>
      <c r="CD181" s="68"/>
      <c r="CE181" s="68"/>
      <c r="CF181" s="68"/>
      <c r="CG181" s="68"/>
      <c r="CH181" s="68"/>
      <c r="CI181" s="68"/>
      <c r="CJ181" s="68"/>
      <c r="CK181" s="68"/>
      <c r="CL181" s="68"/>
      <c r="CM181" s="68"/>
      <c r="CN181" s="68"/>
      <c r="CO181" s="68"/>
      <c r="CP181" s="68"/>
      <c r="CQ181" s="68"/>
      <c r="CR181" s="68"/>
      <c r="CS181" s="68"/>
      <c r="CT181" s="68"/>
      <c r="CU181" s="68"/>
      <c r="CV181" s="68"/>
      <c r="CW181" s="68"/>
      <c r="CX181" s="68"/>
      <c r="CY181" s="68"/>
      <c r="CZ181" s="68"/>
      <c r="DA181" s="68"/>
      <c r="DB181" s="68"/>
      <c r="DC181" s="68"/>
      <c r="DD181" s="68"/>
      <c r="DE181" s="68"/>
      <c r="DF181" s="68"/>
      <c r="DG181" s="68"/>
    </row>
    <row r="182" spans="1:111" s="69" customFormat="1" x14ac:dyDescent="0.15">
      <c r="A182" s="68"/>
      <c r="B182" s="68"/>
      <c r="C182" s="71"/>
      <c r="D182" s="71"/>
      <c r="E182" s="68"/>
      <c r="F182" s="68"/>
      <c r="G182" s="68"/>
      <c r="H182" s="68"/>
      <c r="I182" s="68"/>
      <c r="J182" s="68"/>
      <c r="K182" s="68"/>
      <c r="L182" s="68"/>
      <c r="M182" s="68"/>
      <c r="N182" s="68"/>
      <c r="O182" s="68"/>
      <c r="P182" s="68"/>
      <c r="Q182" s="68"/>
      <c r="R182" s="68"/>
      <c r="S182" s="19"/>
      <c r="T182" s="20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64"/>
      <c r="AF182" s="19"/>
      <c r="AG182" s="19"/>
      <c r="AH182" s="78" t="s">
        <v>903</v>
      </c>
      <c r="AI182" s="81">
        <v>34</v>
      </c>
      <c r="AJ182" s="71"/>
      <c r="AK182" s="71"/>
      <c r="AL182" s="71"/>
      <c r="AM182" s="68"/>
      <c r="AN182" s="68"/>
      <c r="AO182" s="68"/>
      <c r="AP182" s="68"/>
      <c r="AQ182" s="68"/>
      <c r="AR182" s="68"/>
      <c r="AS182" s="68"/>
      <c r="AT182" s="68"/>
      <c r="AU182" s="68"/>
      <c r="AV182" s="68"/>
      <c r="AW182" s="68"/>
      <c r="AX182" s="68"/>
      <c r="AY182" s="68"/>
      <c r="AZ182" s="68"/>
      <c r="BA182" s="68"/>
      <c r="BB182" s="68"/>
      <c r="BC182" s="68"/>
      <c r="BD182" s="68"/>
      <c r="BE182" s="68"/>
      <c r="BF182" s="68"/>
      <c r="BG182" s="68"/>
      <c r="BH182" s="68"/>
      <c r="BI182" s="68"/>
      <c r="BJ182" s="68"/>
      <c r="BK182" s="68"/>
      <c r="BL182" s="68"/>
      <c r="BM182" s="68"/>
      <c r="BN182" s="68"/>
      <c r="BO182" s="68"/>
      <c r="BP182" s="68"/>
      <c r="BQ182" s="68"/>
      <c r="BR182" s="68"/>
      <c r="BS182" s="68"/>
      <c r="BT182" s="68"/>
      <c r="BU182" s="68"/>
      <c r="BV182" s="68"/>
      <c r="BW182" s="68"/>
      <c r="BX182" s="68"/>
      <c r="BY182" s="68"/>
      <c r="BZ182" s="68"/>
      <c r="CA182" s="68"/>
      <c r="CB182" s="68"/>
      <c r="CC182" s="68"/>
      <c r="CD182" s="68"/>
      <c r="CE182" s="68"/>
      <c r="CF182" s="68"/>
      <c r="CG182" s="68"/>
      <c r="CH182" s="68"/>
      <c r="CI182" s="68"/>
      <c r="CJ182" s="68"/>
      <c r="CK182" s="68"/>
      <c r="CL182" s="68"/>
      <c r="CM182" s="68"/>
      <c r="CN182" s="68"/>
      <c r="CO182" s="68"/>
      <c r="CP182" s="68"/>
      <c r="CQ182" s="68"/>
      <c r="CR182" s="68"/>
      <c r="CS182" s="68"/>
      <c r="CT182" s="68"/>
      <c r="CU182" s="68"/>
      <c r="CV182" s="68"/>
      <c r="CW182" s="68"/>
      <c r="CX182" s="68"/>
      <c r="CY182" s="68"/>
      <c r="CZ182" s="68"/>
      <c r="DA182" s="68"/>
      <c r="DB182" s="68"/>
      <c r="DC182" s="68"/>
      <c r="DD182" s="68"/>
      <c r="DE182" s="68"/>
      <c r="DF182" s="68"/>
      <c r="DG182" s="68"/>
    </row>
    <row r="183" spans="1:111" s="69" customFormat="1" x14ac:dyDescent="0.15">
      <c r="A183" s="68"/>
      <c r="B183" s="68"/>
      <c r="C183" s="68"/>
      <c r="D183" s="68"/>
      <c r="E183" s="68"/>
      <c r="F183" s="68"/>
      <c r="G183" s="68"/>
      <c r="H183" s="68"/>
      <c r="I183" s="68"/>
      <c r="J183" s="68"/>
      <c r="K183" s="68"/>
      <c r="L183" s="68"/>
      <c r="M183" s="68"/>
      <c r="N183" s="68"/>
      <c r="O183" s="68"/>
      <c r="P183" s="68"/>
      <c r="Q183" s="68"/>
      <c r="R183" s="68"/>
      <c r="S183" s="19"/>
      <c r="T183" s="20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64"/>
      <c r="AF183" s="19"/>
      <c r="AG183" s="19"/>
      <c r="AH183" s="78" t="s">
        <v>904</v>
      </c>
      <c r="AI183" s="81">
        <v>35</v>
      </c>
      <c r="AJ183" s="71"/>
      <c r="AK183" s="71"/>
      <c r="AL183" s="71"/>
      <c r="AM183" s="68"/>
      <c r="AN183" s="68"/>
      <c r="AO183" s="68"/>
      <c r="AP183" s="68"/>
      <c r="AQ183" s="68"/>
      <c r="AR183" s="68"/>
      <c r="AS183" s="68"/>
      <c r="AT183" s="68"/>
      <c r="AU183" s="68"/>
      <c r="AV183" s="68"/>
      <c r="AW183" s="68"/>
      <c r="AX183" s="68"/>
      <c r="AY183" s="68"/>
      <c r="AZ183" s="68"/>
      <c r="BA183" s="68"/>
      <c r="BB183" s="68"/>
      <c r="BC183" s="68"/>
      <c r="BD183" s="68"/>
      <c r="BE183" s="68"/>
      <c r="BF183" s="68"/>
      <c r="BG183" s="68"/>
      <c r="BH183" s="68"/>
      <c r="BI183" s="68"/>
      <c r="BJ183" s="68"/>
      <c r="BK183" s="68"/>
      <c r="BL183" s="68"/>
      <c r="BM183" s="68"/>
      <c r="BN183" s="68"/>
      <c r="BO183" s="68"/>
      <c r="BP183" s="68"/>
      <c r="BQ183" s="68"/>
      <c r="BR183" s="68"/>
      <c r="BS183" s="68"/>
      <c r="BT183" s="68"/>
      <c r="BU183" s="68"/>
      <c r="BV183" s="68"/>
      <c r="BW183" s="68"/>
      <c r="BX183" s="68"/>
      <c r="BY183" s="68"/>
      <c r="BZ183" s="68"/>
      <c r="CA183" s="68"/>
      <c r="CB183" s="68"/>
      <c r="CC183" s="68"/>
      <c r="CD183" s="68"/>
      <c r="CE183" s="68"/>
      <c r="CF183" s="68"/>
      <c r="CG183" s="68"/>
      <c r="CH183" s="68"/>
      <c r="CI183" s="68"/>
      <c r="CJ183" s="68"/>
      <c r="CK183" s="68"/>
      <c r="CL183" s="68"/>
      <c r="CM183" s="68"/>
      <c r="CN183" s="68"/>
      <c r="CO183" s="68"/>
      <c r="CP183" s="68"/>
      <c r="CQ183" s="68"/>
      <c r="CR183" s="68"/>
      <c r="CS183" s="68"/>
      <c r="CT183" s="68"/>
      <c r="CU183" s="68"/>
      <c r="CV183" s="68"/>
      <c r="CW183" s="68"/>
      <c r="CX183" s="68"/>
      <c r="CY183" s="68"/>
      <c r="CZ183" s="68"/>
      <c r="DA183" s="68"/>
      <c r="DB183" s="68"/>
      <c r="DC183" s="68"/>
      <c r="DD183" s="68"/>
      <c r="DE183" s="68"/>
      <c r="DF183" s="68"/>
      <c r="DG183" s="68"/>
    </row>
    <row r="184" spans="1:111" s="69" customFormat="1" x14ac:dyDescent="0.15">
      <c r="A184" s="68"/>
      <c r="B184" s="68"/>
      <c r="C184" s="68"/>
      <c r="D184" s="68"/>
      <c r="E184" s="68"/>
      <c r="F184" s="68"/>
      <c r="G184" s="68"/>
      <c r="H184" s="68"/>
      <c r="I184" s="68"/>
      <c r="J184" s="68"/>
      <c r="K184" s="68"/>
      <c r="L184" s="68"/>
      <c r="M184" s="68"/>
      <c r="N184" s="68"/>
      <c r="O184" s="68"/>
      <c r="P184" s="68"/>
      <c r="Q184" s="68"/>
      <c r="R184" s="68"/>
      <c r="S184" s="19"/>
      <c r="T184" s="20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64"/>
      <c r="AF184" s="19"/>
      <c r="AG184" s="19"/>
      <c r="AH184" s="78" t="s">
        <v>905</v>
      </c>
      <c r="AI184" s="81">
        <v>36</v>
      </c>
      <c r="AJ184" s="71"/>
      <c r="AK184" s="71"/>
      <c r="AL184" s="71"/>
      <c r="AM184" s="68"/>
      <c r="AN184" s="68"/>
      <c r="AO184" s="68"/>
      <c r="AP184" s="68"/>
      <c r="AQ184" s="68"/>
      <c r="AR184" s="68"/>
      <c r="AS184" s="68"/>
      <c r="AT184" s="68"/>
      <c r="AU184" s="68"/>
      <c r="AV184" s="68"/>
      <c r="AW184" s="68"/>
      <c r="AX184" s="68"/>
      <c r="AY184" s="68"/>
      <c r="AZ184" s="68"/>
      <c r="BA184" s="68"/>
      <c r="BB184" s="68"/>
      <c r="BC184" s="68"/>
      <c r="BD184" s="68"/>
      <c r="BE184" s="68"/>
      <c r="BF184" s="68"/>
      <c r="BG184" s="68"/>
      <c r="BH184" s="68"/>
      <c r="BI184" s="68"/>
      <c r="BJ184" s="68"/>
      <c r="BK184" s="68"/>
      <c r="BL184" s="68"/>
      <c r="BM184" s="68"/>
      <c r="BN184" s="68"/>
      <c r="BO184" s="68"/>
      <c r="BP184" s="68"/>
      <c r="BQ184" s="68"/>
      <c r="BR184" s="68"/>
      <c r="BS184" s="68"/>
      <c r="BT184" s="68"/>
      <c r="BU184" s="68"/>
      <c r="BV184" s="68"/>
      <c r="BW184" s="68"/>
      <c r="BX184" s="68"/>
      <c r="BY184" s="68"/>
      <c r="BZ184" s="68"/>
      <c r="CA184" s="68"/>
      <c r="CB184" s="68"/>
      <c r="CC184" s="68"/>
      <c r="CD184" s="68"/>
      <c r="CE184" s="68"/>
      <c r="CF184" s="68"/>
      <c r="CG184" s="68"/>
      <c r="CH184" s="68"/>
      <c r="CI184" s="68"/>
      <c r="CJ184" s="68"/>
      <c r="CK184" s="68"/>
      <c r="CL184" s="68"/>
      <c r="CM184" s="68"/>
      <c r="CN184" s="68"/>
      <c r="CO184" s="68"/>
      <c r="CP184" s="68"/>
      <c r="CQ184" s="68"/>
      <c r="CR184" s="68"/>
      <c r="CS184" s="68"/>
      <c r="CT184" s="68"/>
      <c r="CU184" s="68"/>
      <c r="CV184" s="68"/>
      <c r="CW184" s="68"/>
      <c r="CX184" s="68"/>
      <c r="CY184" s="68"/>
      <c r="CZ184" s="68"/>
      <c r="DA184" s="68"/>
      <c r="DB184" s="68"/>
      <c r="DC184" s="68"/>
      <c r="DD184" s="68"/>
      <c r="DE184" s="68"/>
      <c r="DF184" s="68"/>
      <c r="DG184" s="68"/>
    </row>
    <row r="185" spans="1:111" s="69" customFormat="1" x14ac:dyDescent="0.15">
      <c r="A185" s="68"/>
      <c r="B185" s="68"/>
      <c r="C185" s="68"/>
      <c r="D185" s="68"/>
      <c r="E185" s="68"/>
      <c r="F185" s="68"/>
      <c r="G185" s="68"/>
      <c r="H185" s="68"/>
      <c r="I185" s="68"/>
      <c r="J185" s="68"/>
      <c r="K185" s="68"/>
      <c r="L185" s="68"/>
      <c r="M185" s="68"/>
      <c r="N185" s="68"/>
      <c r="O185" s="68"/>
      <c r="P185" s="68"/>
      <c r="Q185" s="68"/>
      <c r="R185" s="68"/>
      <c r="S185" s="19"/>
      <c r="T185" s="20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64"/>
      <c r="AF185" s="19"/>
      <c r="AG185" s="19"/>
      <c r="AH185" s="78" t="s">
        <v>906</v>
      </c>
      <c r="AI185" s="81">
        <v>37</v>
      </c>
      <c r="AJ185" s="71"/>
      <c r="AK185" s="71"/>
      <c r="AL185" s="71"/>
      <c r="AM185" s="68"/>
      <c r="AN185" s="68"/>
      <c r="AO185" s="68"/>
      <c r="AP185" s="68"/>
      <c r="AQ185" s="68"/>
      <c r="AR185" s="68"/>
      <c r="AS185" s="68"/>
      <c r="AT185" s="68"/>
      <c r="AU185" s="68"/>
      <c r="AV185" s="68"/>
      <c r="AW185" s="68"/>
      <c r="AX185" s="68"/>
      <c r="AY185" s="68"/>
      <c r="AZ185" s="68"/>
      <c r="BA185" s="68"/>
      <c r="BB185" s="68"/>
      <c r="BC185" s="68"/>
      <c r="BD185" s="68"/>
      <c r="BE185" s="68"/>
      <c r="BF185" s="68"/>
      <c r="BG185" s="68"/>
      <c r="BH185" s="68"/>
      <c r="BI185" s="68"/>
      <c r="BJ185" s="68"/>
      <c r="BK185" s="68"/>
      <c r="BL185" s="68"/>
      <c r="BM185" s="68"/>
      <c r="BN185" s="68"/>
      <c r="BO185" s="68"/>
      <c r="BP185" s="68"/>
      <c r="BQ185" s="68"/>
      <c r="BR185" s="68"/>
      <c r="BS185" s="68"/>
      <c r="BT185" s="68"/>
      <c r="BU185" s="68"/>
      <c r="BV185" s="68"/>
      <c r="BW185" s="68"/>
      <c r="BX185" s="68"/>
      <c r="BY185" s="68"/>
      <c r="BZ185" s="68"/>
      <c r="CA185" s="68"/>
      <c r="CB185" s="68"/>
      <c r="CC185" s="68"/>
      <c r="CD185" s="68"/>
      <c r="CE185" s="68"/>
      <c r="CF185" s="68"/>
      <c r="CG185" s="68"/>
      <c r="CH185" s="68"/>
      <c r="CI185" s="68"/>
      <c r="CJ185" s="68"/>
      <c r="CK185" s="68"/>
      <c r="CL185" s="68"/>
      <c r="CM185" s="68"/>
      <c r="CN185" s="68"/>
      <c r="CO185" s="68"/>
      <c r="CP185" s="68"/>
      <c r="CQ185" s="68"/>
      <c r="CR185" s="68"/>
      <c r="CS185" s="68"/>
      <c r="CT185" s="68"/>
      <c r="CU185" s="68"/>
      <c r="CV185" s="68"/>
      <c r="CW185" s="68"/>
      <c r="CX185" s="68"/>
      <c r="CY185" s="68"/>
      <c r="CZ185" s="68"/>
      <c r="DA185" s="68"/>
      <c r="DB185" s="68"/>
      <c r="DC185" s="68"/>
      <c r="DD185" s="68"/>
      <c r="DE185" s="68"/>
      <c r="DF185" s="68"/>
      <c r="DG185" s="68"/>
    </row>
    <row r="186" spans="1:111" s="69" customFormat="1" x14ac:dyDescent="0.15">
      <c r="A186" s="68"/>
      <c r="B186" s="68"/>
      <c r="C186" s="68"/>
      <c r="D186" s="68"/>
      <c r="E186" s="68"/>
      <c r="F186" s="68"/>
      <c r="G186" s="68"/>
      <c r="H186" s="68"/>
      <c r="I186" s="68"/>
      <c r="J186" s="68"/>
      <c r="K186" s="68"/>
      <c r="L186" s="68"/>
      <c r="M186" s="68"/>
      <c r="N186" s="68"/>
      <c r="O186" s="68"/>
      <c r="P186" s="68"/>
      <c r="Q186" s="68"/>
      <c r="R186" s="68"/>
      <c r="S186" s="19"/>
      <c r="T186" s="20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64"/>
      <c r="AF186" s="19"/>
      <c r="AG186" s="19"/>
      <c r="AH186" s="78" t="s">
        <v>907</v>
      </c>
      <c r="AI186" s="81">
        <v>38</v>
      </c>
      <c r="AJ186" s="71"/>
      <c r="AK186" s="71"/>
      <c r="AL186" s="71"/>
      <c r="AM186" s="68"/>
      <c r="AN186" s="68"/>
      <c r="AO186" s="68"/>
      <c r="AP186" s="68"/>
      <c r="AQ186" s="68"/>
      <c r="AR186" s="68"/>
      <c r="AS186" s="68"/>
      <c r="AT186" s="68"/>
      <c r="AU186" s="68"/>
      <c r="AV186" s="68"/>
      <c r="AW186" s="68"/>
      <c r="AX186" s="68"/>
      <c r="AY186" s="68"/>
      <c r="AZ186" s="68"/>
      <c r="BA186" s="68"/>
      <c r="BB186" s="68"/>
      <c r="BC186" s="68"/>
      <c r="BD186" s="68"/>
      <c r="BE186" s="68"/>
      <c r="BF186" s="68"/>
      <c r="BG186" s="68"/>
      <c r="BH186" s="68"/>
      <c r="BI186" s="68"/>
      <c r="BJ186" s="68"/>
      <c r="BK186" s="68"/>
      <c r="BL186" s="68"/>
      <c r="BM186" s="68"/>
      <c r="BN186" s="68"/>
      <c r="BO186" s="68"/>
      <c r="BP186" s="68"/>
      <c r="BQ186" s="68"/>
      <c r="BR186" s="68"/>
      <c r="BS186" s="68"/>
      <c r="BT186" s="68"/>
      <c r="BU186" s="68"/>
      <c r="BV186" s="68"/>
      <c r="BW186" s="68"/>
      <c r="BX186" s="68"/>
      <c r="BY186" s="68"/>
      <c r="BZ186" s="68"/>
      <c r="CA186" s="68"/>
      <c r="CB186" s="68"/>
      <c r="CC186" s="68"/>
      <c r="CD186" s="68"/>
      <c r="CE186" s="68"/>
      <c r="CF186" s="68"/>
      <c r="CG186" s="68"/>
      <c r="CH186" s="68"/>
      <c r="CI186" s="68"/>
      <c r="CJ186" s="68"/>
      <c r="CK186" s="68"/>
      <c r="CL186" s="68"/>
      <c r="CM186" s="68"/>
      <c r="CN186" s="68"/>
      <c r="CO186" s="68"/>
      <c r="CP186" s="68"/>
      <c r="CQ186" s="68"/>
      <c r="CR186" s="68"/>
      <c r="CS186" s="68"/>
      <c r="CT186" s="68"/>
      <c r="CU186" s="68"/>
      <c r="CV186" s="68"/>
      <c r="CW186" s="68"/>
      <c r="CX186" s="68"/>
      <c r="CY186" s="68"/>
      <c r="CZ186" s="68"/>
      <c r="DA186" s="68"/>
      <c r="DB186" s="68"/>
      <c r="DC186" s="68"/>
      <c r="DD186" s="68"/>
      <c r="DE186" s="68"/>
      <c r="DF186" s="68"/>
      <c r="DG186" s="68"/>
    </row>
    <row r="187" spans="1:111" s="69" customFormat="1" x14ac:dyDescent="0.15">
      <c r="A187" s="68"/>
      <c r="B187" s="68"/>
      <c r="C187" s="68"/>
      <c r="D187" s="68"/>
      <c r="E187" s="68"/>
      <c r="F187" s="68"/>
      <c r="G187" s="68"/>
      <c r="H187" s="68"/>
      <c r="I187" s="68"/>
      <c r="J187" s="68"/>
      <c r="K187" s="68"/>
      <c r="L187" s="68"/>
      <c r="M187" s="68"/>
      <c r="N187" s="68"/>
      <c r="O187" s="68"/>
      <c r="P187" s="68"/>
      <c r="Q187" s="68"/>
      <c r="R187" s="68"/>
      <c r="S187" s="19"/>
      <c r="T187" s="20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64"/>
      <c r="AF187" s="19"/>
      <c r="AG187" s="19"/>
      <c r="AH187" s="78" t="s">
        <v>908</v>
      </c>
      <c r="AI187" s="81">
        <v>39</v>
      </c>
      <c r="AJ187" s="71"/>
      <c r="AK187" s="71"/>
      <c r="AL187" s="71"/>
      <c r="AM187" s="68"/>
      <c r="AN187" s="68"/>
      <c r="AO187" s="68"/>
      <c r="AP187" s="68"/>
      <c r="AQ187" s="68"/>
      <c r="AR187" s="68"/>
      <c r="AS187" s="68"/>
      <c r="AT187" s="68"/>
      <c r="AU187" s="68"/>
      <c r="AV187" s="68"/>
      <c r="AW187" s="68"/>
      <c r="AX187" s="68"/>
      <c r="AY187" s="68"/>
      <c r="AZ187" s="68"/>
      <c r="BA187" s="68"/>
      <c r="BB187" s="68"/>
      <c r="BC187" s="68"/>
      <c r="BD187" s="68"/>
      <c r="BE187" s="68"/>
      <c r="BF187" s="68"/>
      <c r="BG187" s="68"/>
      <c r="BH187" s="68"/>
      <c r="BI187" s="68"/>
      <c r="BJ187" s="68"/>
      <c r="BK187" s="68"/>
      <c r="BL187" s="68"/>
      <c r="BM187" s="68"/>
      <c r="BN187" s="68"/>
      <c r="BO187" s="68"/>
      <c r="BP187" s="68"/>
      <c r="BQ187" s="68"/>
      <c r="BR187" s="68"/>
      <c r="BS187" s="68"/>
      <c r="BT187" s="68"/>
      <c r="BU187" s="68"/>
      <c r="BV187" s="68"/>
      <c r="BW187" s="68"/>
      <c r="BX187" s="68"/>
      <c r="BY187" s="68"/>
      <c r="BZ187" s="68"/>
      <c r="CA187" s="68"/>
      <c r="CB187" s="68"/>
      <c r="CC187" s="68"/>
      <c r="CD187" s="68"/>
      <c r="CE187" s="68"/>
      <c r="CF187" s="68"/>
      <c r="CG187" s="68"/>
      <c r="CH187" s="68"/>
      <c r="CI187" s="68"/>
      <c r="CJ187" s="68"/>
      <c r="CK187" s="68"/>
      <c r="CL187" s="68"/>
      <c r="CM187" s="68"/>
      <c r="CN187" s="68"/>
      <c r="CO187" s="68"/>
      <c r="CP187" s="68"/>
      <c r="CQ187" s="68"/>
      <c r="CR187" s="68"/>
      <c r="CS187" s="68"/>
      <c r="CT187" s="68"/>
      <c r="CU187" s="68"/>
      <c r="CV187" s="68"/>
      <c r="CW187" s="68"/>
      <c r="CX187" s="68"/>
      <c r="CY187" s="68"/>
      <c r="CZ187" s="68"/>
      <c r="DA187" s="68"/>
      <c r="DB187" s="68"/>
      <c r="DC187" s="68"/>
      <c r="DD187" s="68"/>
      <c r="DE187" s="68"/>
      <c r="DF187" s="68"/>
      <c r="DG187" s="68"/>
    </row>
    <row r="188" spans="1:111" s="69" customFormat="1" x14ac:dyDescent="0.15">
      <c r="A188" s="68"/>
      <c r="B188" s="68"/>
      <c r="C188" s="68"/>
      <c r="D188" s="68"/>
      <c r="E188" s="68"/>
      <c r="F188" s="68"/>
      <c r="G188" s="68"/>
      <c r="H188" s="68"/>
      <c r="I188" s="68"/>
      <c r="J188" s="68"/>
      <c r="K188" s="68"/>
      <c r="L188" s="68"/>
      <c r="M188" s="68"/>
      <c r="N188" s="68"/>
      <c r="O188" s="68"/>
      <c r="P188" s="68"/>
      <c r="Q188" s="68"/>
      <c r="R188" s="68"/>
      <c r="S188" s="19"/>
      <c r="T188" s="20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64"/>
      <c r="AF188" s="19"/>
      <c r="AG188" s="19"/>
      <c r="AH188" s="78" t="s">
        <v>909</v>
      </c>
      <c r="AI188" s="81">
        <v>40</v>
      </c>
      <c r="AJ188" s="71"/>
      <c r="AK188" s="71"/>
      <c r="AL188" s="71"/>
      <c r="AM188" s="68"/>
      <c r="AN188" s="68"/>
      <c r="AO188" s="68"/>
      <c r="AP188" s="68"/>
      <c r="AQ188" s="68"/>
      <c r="AR188" s="68"/>
      <c r="AS188" s="68"/>
      <c r="AT188" s="68"/>
      <c r="AU188" s="68"/>
      <c r="AV188" s="68"/>
      <c r="AW188" s="68"/>
      <c r="AX188" s="68"/>
      <c r="AY188" s="68"/>
      <c r="AZ188" s="68"/>
      <c r="BA188" s="68"/>
      <c r="BB188" s="68"/>
      <c r="BC188" s="68"/>
      <c r="BD188" s="68"/>
      <c r="BE188" s="68"/>
      <c r="BF188" s="68"/>
      <c r="BG188" s="68"/>
      <c r="BH188" s="68"/>
      <c r="BI188" s="68"/>
      <c r="BJ188" s="68"/>
      <c r="BK188" s="68"/>
      <c r="BL188" s="68"/>
      <c r="BM188" s="68"/>
      <c r="BN188" s="68"/>
      <c r="BO188" s="68"/>
      <c r="BP188" s="68"/>
      <c r="BQ188" s="68"/>
      <c r="BR188" s="68"/>
      <c r="BS188" s="68"/>
      <c r="BT188" s="68"/>
      <c r="BU188" s="68"/>
      <c r="BV188" s="68"/>
      <c r="BW188" s="68"/>
      <c r="BX188" s="68"/>
      <c r="BY188" s="68"/>
      <c r="BZ188" s="68"/>
      <c r="CA188" s="68"/>
      <c r="CB188" s="68"/>
      <c r="CC188" s="68"/>
      <c r="CD188" s="68"/>
      <c r="CE188" s="68"/>
      <c r="CF188" s="68"/>
      <c r="CG188" s="68"/>
      <c r="CH188" s="68"/>
      <c r="CI188" s="68"/>
      <c r="CJ188" s="68"/>
      <c r="CK188" s="68"/>
      <c r="CL188" s="68"/>
      <c r="CM188" s="68"/>
      <c r="CN188" s="68"/>
      <c r="CO188" s="68"/>
      <c r="CP188" s="68"/>
      <c r="CQ188" s="68"/>
      <c r="CR188" s="68"/>
      <c r="CS188" s="68"/>
      <c r="CT188" s="68"/>
      <c r="CU188" s="68"/>
      <c r="CV188" s="68"/>
      <c r="CW188" s="68"/>
      <c r="CX188" s="68"/>
      <c r="CY188" s="68"/>
      <c r="CZ188" s="68"/>
      <c r="DA188" s="68"/>
      <c r="DB188" s="68"/>
      <c r="DC188" s="68"/>
      <c r="DD188" s="68"/>
      <c r="DE188" s="68"/>
      <c r="DF188" s="68"/>
      <c r="DG188" s="68"/>
    </row>
    <row r="189" spans="1:111" s="69" customFormat="1" x14ac:dyDescent="0.15">
      <c r="A189" s="68"/>
      <c r="B189" s="68"/>
      <c r="C189" s="68"/>
      <c r="D189" s="68"/>
      <c r="E189" s="68"/>
      <c r="F189" s="68"/>
      <c r="G189" s="68"/>
      <c r="H189" s="68"/>
      <c r="I189" s="68"/>
      <c r="J189" s="68"/>
      <c r="K189" s="68"/>
      <c r="L189" s="68"/>
      <c r="M189" s="68"/>
      <c r="N189" s="68"/>
      <c r="O189" s="68"/>
      <c r="P189" s="68"/>
      <c r="Q189" s="68"/>
      <c r="R189" s="68"/>
      <c r="S189" s="19"/>
      <c r="T189" s="20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64"/>
      <c r="AF189" s="19"/>
      <c r="AG189" s="19"/>
      <c r="AH189" s="78" t="s">
        <v>910</v>
      </c>
      <c r="AI189" s="81">
        <v>41</v>
      </c>
      <c r="AJ189" s="71"/>
      <c r="AK189" s="71"/>
      <c r="AL189" s="71"/>
      <c r="AM189" s="68"/>
      <c r="AN189" s="68"/>
      <c r="AO189" s="68"/>
      <c r="AP189" s="68"/>
      <c r="AQ189" s="68"/>
      <c r="AR189" s="68"/>
      <c r="AS189" s="68"/>
      <c r="AT189" s="68"/>
      <c r="AU189" s="68"/>
      <c r="AV189" s="68"/>
      <c r="AW189" s="68"/>
      <c r="AX189" s="68"/>
      <c r="AY189" s="68"/>
      <c r="AZ189" s="68"/>
      <c r="BA189" s="68"/>
      <c r="BB189" s="68"/>
      <c r="BC189" s="68"/>
      <c r="BD189" s="68"/>
      <c r="BE189" s="68"/>
      <c r="BF189" s="68"/>
      <c r="BG189" s="68"/>
      <c r="BH189" s="68"/>
      <c r="BI189" s="68"/>
      <c r="BJ189" s="68"/>
      <c r="BK189" s="68"/>
      <c r="BL189" s="68"/>
      <c r="BM189" s="68"/>
      <c r="BN189" s="68"/>
      <c r="BO189" s="68"/>
      <c r="BP189" s="68"/>
      <c r="BQ189" s="68"/>
      <c r="BR189" s="68"/>
      <c r="BS189" s="68"/>
      <c r="BT189" s="68"/>
      <c r="BU189" s="68"/>
      <c r="BV189" s="68"/>
      <c r="BW189" s="68"/>
      <c r="BX189" s="68"/>
      <c r="BY189" s="68"/>
      <c r="BZ189" s="68"/>
      <c r="CA189" s="68"/>
      <c r="CB189" s="68"/>
      <c r="CC189" s="68"/>
      <c r="CD189" s="68"/>
      <c r="CE189" s="68"/>
      <c r="CF189" s="68"/>
      <c r="CG189" s="68"/>
      <c r="CH189" s="68"/>
      <c r="CI189" s="68"/>
      <c r="CJ189" s="68"/>
      <c r="CK189" s="68"/>
      <c r="CL189" s="68"/>
      <c r="CM189" s="68"/>
      <c r="CN189" s="68"/>
      <c r="CO189" s="68"/>
      <c r="CP189" s="68"/>
      <c r="CQ189" s="68"/>
      <c r="CR189" s="68"/>
      <c r="CS189" s="68"/>
      <c r="CT189" s="68"/>
      <c r="CU189" s="68"/>
      <c r="CV189" s="68"/>
      <c r="CW189" s="68"/>
      <c r="CX189" s="68"/>
      <c r="CY189" s="68"/>
      <c r="CZ189" s="68"/>
      <c r="DA189" s="68"/>
      <c r="DB189" s="68"/>
      <c r="DC189" s="68"/>
      <c r="DD189" s="68"/>
      <c r="DE189" s="68"/>
      <c r="DF189" s="68"/>
      <c r="DG189" s="68"/>
    </row>
    <row r="190" spans="1:111" s="69" customFormat="1" x14ac:dyDescent="0.15">
      <c r="A190" s="68"/>
      <c r="B190" s="68"/>
      <c r="C190" s="68"/>
      <c r="D190" s="68"/>
      <c r="E190" s="68"/>
      <c r="F190" s="68"/>
      <c r="G190" s="68"/>
      <c r="H190" s="68"/>
      <c r="I190" s="68"/>
      <c r="J190" s="68"/>
      <c r="K190" s="68"/>
      <c r="L190" s="68"/>
      <c r="M190" s="68"/>
      <c r="N190" s="68"/>
      <c r="O190" s="68"/>
      <c r="P190" s="68"/>
      <c r="Q190" s="68"/>
      <c r="R190" s="68"/>
      <c r="S190" s="19"/>
      <c r="T190" s="20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64"/>
      <c r="AF190" s="19"/>
      <c r="AG190" s="19"/>
      <c r="AH190" s="78" t="s">
        <v>911</v>
      </c>
      <c r="AI190" s="81">
        <v>42</v>
      </c>
      <c r="AJ190" s="71"/>
      <c r="AK190" s="71"/>
      <c r="AL190" s="71"/>
      <c r="AM190" s="68"/>
      <c r="AN190" s="68"/>
      <c r="AO190" s="68"/>
      <c r="AP190" s="68"/>
      <c r="AQ190" s="68"/>
      <c r="AR190" s="68"/>
      <c r="AS190" s="68"/>
      <c r="AT190" s="68"/>
      <c r="AU190" s="68"/>
      <c r="AV190" s="68"/>
      <c r="AW190" s="68"/>
      <c r="AX190" s="68"/>
      <c r="AY190" s="68"/>
      <c r="AZ190" s="68"/>
      <c r="BA190" s="68"/>
      <c r="BB190" s="68"/>
      <c r="BC190" s="68"/>
      <c r="BD190" s="68"/>
      <c r="BE190" s="68"/>
      <c r="BF190" s="68"/>
      <c r="BG190" s="68"/>
      <c r="BH190" s="68"/>
      <c r="BI190" s="68"/>
      <c r="BJ190" s="68"/>
      <c r="BK190" s="68"/>
      <c r="BL190" s="68"/>
      <c r="BM190" s="68"/>
      <c r="BN190" s="68"/>
      <c r="BO190" s="68"/>
      <c r="BP190" s="68"/>
      <c r="BQ190" s="68"/>
      <c r="BR190" s="68"/>
      <c r="BS190" s="68"/>
      <c r="BT190" s="68"/>
      <c r="BU190" s="68"/>
      <c r="BV190" s="68"/>
      <c r="BW190" s="68"/>
      <c r="BX190" s="68"/>
      <c r="BY190" s="68"/>
      <c r="BZ190" s="68"/>
      <c r="CA190" s="68"/>
      <c r="CB190" s="68"/>
      <c r="CC190" s="68"/>
      <c r="CD190" s="68"/>
      <c r="CE190" s="68"/>
      <c r="CF190" s="68"/>
      <c r="CG190" s="68"/>
      <c r="CH190" s="68"/>
      <c r="CI190" s="68"/>
      <c r="CJ190" s="68"/>
      <c r="CK190" s="68"/>
      <c r="CL190" s="68"/>
      <c r="CM190" s="68"/>
      <c r="CN190" s="68"/>
      <c r="CO190" s="68"/>
      <c r="CP190" s="68"/>
      <c r="CQ190" s="68"/>
      <c r="CR190" s="68"/>
      <c r="CS190" s="68"/>
      <c r="CT190" s="68"/>
      <c r="CU190" s="68"/>
      <c r="CV190" s="68"/>
      <c r="CW190" s="68"/>
      <c r="CX190" s="68"/>
      <c r="CY190" s="68"/>
      <c r="CZ190" s="68"/>
      <c r="DA190" s="68"/>
      <c r="DB190" s="68"/>
      <c r="DC190" s="68"/>
      <c r="DD190" s="68"/>
      <c r="DE190" s="68"/>
      <c r="DF190" s="68"/>
      <c r="DG190" s="68"/>
    </row>
    <row r="191" spans="1:111" s="69" customFormat="1" x14ac:dyDescent="0.15">
      <c r="A191" s="68"/>
      <c r="B191" s="68"/>
      <c r="C191" s="68"/>
      <c r="D191" s="68"/>
      <c r="E191" s="68"/>
      <c r="F191" s="68"/>
      <c r="G191" s="68"/>
      <c r="H191" s="68"/>
      <c r="I191" s="68"/>
      <c r="J191" s="68"/>
      <c r="K191" s="68"/>
      <c r="L191" s="68"/>
      <c r="M191" s="68"/>
      <c r="N191" s="68"/>
      <c r="O191" s="68"/>
      <c r="P191" s="68"/>
      <c r="Q191" s="68"/>
      <c r="R191" s="68"/>
      <c r="S191" s="19"/>
      <c r="T191" s="20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64"/>
      <c r="AF191" s="19"/>
      <c r="AG191" s="19"/>
      <c r="AH191" s="78" t="s">
        <v>912</v>
      </c>
      <c r="AI191" s="81">
        <v>43</v>
      </c>
      <c r="AJ191" s="71"/>
      <c r="AK191" s="71"/>
      <c r="AL191" s="71"/>
      <c r="AM191" s="68"/>
      <c r="AN191" s="68"/>
      <c r="AO191" s="68"/>
      <c r="AP191" s="68"/>
      <c r="AQ191" s="68"/>
      <c r="AR191" s="68"/>
      <c r="AS191" s="68"/>
      <c r="AT191" s="68"/>
      <c r="AU191" s="68"/>
      <c r="AV191" s="68"/>
      <c r="AW191" s="68"/>
      <c r="AX191" s="68"/>
      <c r="AY191" s="68"/>
      <c r="AZ191" s="68"/>
      <c r="BA191" s="68"/>
      <c r="BB191" s="68"/>
      <c r="BC191" s="68"/>
      <c r="BD191" s="68"/>
      <c r="BE191" s="68"/>
      <c r="BF191" s="68"/>
      <c r="BG191" s="68"/>
      <c r="BH191" s="68"/>
      <c r="BI191" s="68"/>
      <c r="BJ191" s="68"/>
      <c r="BK191" s="68"/>
      <c r="BL191" s="68"/>
      <c r="BM191" s="68"/>
      <c r="BN191" s="68"/>
      <c r="BO191" s="68"/>
      <c r="BP191" s="68"/>
      <c r="BQ191" s="68"/>
      <c r="BR191" s="68"/>
      <c r="BS191" s="68"/>
      <c r="BT191" s="68"/>
      <c r="BU191" s="68"/>
      <c r="BV191" s="68"/>
      <c r="BW191" s="68"/>
      <c r="BX191" s="68"/>
      <c r="BY191" s="68"/>
      <c r="BZ191" s="68"/>
      <c r="CA191" s="68"/>
      <c r="CB191" s="68"/>
      <c r="CC191" s="68"/>
      <c r="CD191" s="68"/>
      <c r="CE191" s="68"/>
      <c r="CF191" s="68"/>
      <c r="CG191" s="68"/>
      <c r="CH191" s="68"/>
      <c r="CI191" s="68"/>
      <c r="CJ191" s="68"/>
      <c r="CK191" s="68"/>
      <c r="CL191" s="68"/>
      <c r="CM191" s="68"/>
      <c r="CN191" s="68"/>
      <c r="CO191" s="68"/>
      <c r="CP191" s="68"/>
      <c r="CQ191" s="68"/>
      <c r="CR191" s="68"/>
      <c r="CS191" s="68"/>
      <c r="CT191" s="68"/>
      <c r="CU191" s="68"/>
      <c r="CV191" s="68"/>
      <c r="CW191" s="68"/>
      <c r="CX191" s="68"/>
      <c r="CY191" s="68"/>
      <c r="CZ191" s="68"/>
      <c r="DA191" s="68"/>
      <c r="DB191" s="68"/>
      <c r="DC191" s="68"/>
      <c r="DD191" s="68"/>
      <c r="DE191" s="68"/>
      <c r="DF191" s="68"/>
      <c r="DG191" s="68"/>
    </row>
    <row r="192" spans="1:111" s="69" customFormat="1" x14ac:dyDescent="0.15">
      <c r="A192" s="68"/>
      <c r="B192" s="68"/>
      <c r="C192" s="68"/>
      <c r="D192" s="68"/>
      <c r="E192" s="68"/>
      <c r="F192" s="68"/>
      <c r="G192" s="68"/>
      <c r="H192" s="68"/>
      <c r="I192" s="68"/>
      <c r="J192" s="68"/>
      <c r="K192" s="68"/>
      <c r="L192" s="68"/>
      <c r="M192" s="68"/>
      <c r="N192" s="68"/>
      <c r="O192" s="68"/>
      <c r="P192" s="68"/>
      <c r="Q192" s="68"/>
      <c r="R192" s="68"/>
      <c r="S192" s="19"/>
      <c r="T192" s="20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64"/>
      <c r="AF192" s="19"/>
      <c r="AG192" s="19"/>
      <c r="AH192" s="78" t="s">
        <v>913</v>
      </c>
      <c r="AI192" s="81">
        <v>44</v>
      </c>
      <c r="AJ192" s="71"/>
      <c r="AK192" s="71"/>
      <c r="AL192" s="71"/>
      <c r="AM192" s="68"/>
      <c r="AN192" s="68"/>
      <c r="AO192" s="68"/>
      <c r="AP192" s="68"/>
      <c r="AQ192" s="68"/>
      <c r="AR192" s="68"/>
      <c r="AS192" s="68"/>
      <c r="AT192" s="68"/>
      <c r="AU192" s="68"/>
      <c r="AV192" s="68"/>
      <c r="AW192" s="68"/>
      <c r="AX192" s="68"/>
      <c r="AY192" s="68"/>
      <c r="AZ192" s="68"/>
      <c r="BA192" s="68"/>
      <c r="BB192" s="68"/>
      <c r="BC192" s="68"/>
      <c r="BD192" s="68"/>
      <c r="BE192" s="68"/>
      <c r="BF192" s="68"/>
      <c r="BG192" s="68"/>
      <c r="BH192" s="68"/>
      <c r="BI192" s="68"/>
      <c r="BJ192" s="68"/>
      <c r="BK192" s="68"/>
      <c r="BL192" s="68"/>
      <c r="BM192" s="68"/>
      <c r="BN192" s="68"/>
      <c r="BO192" s="68"/>
      <c r="BP192" s="68"/>
      <c r="BQ192" s="68"/>
      <c r="BR192" s="68"/>
      <c r="BS192" s="68"/>
      <c r="BT192" s="68"/>
      <c r="BU192" s="68"/>
      <c r="BV192" s="68"/>
      <c r="BW192" s="68"/>
      <c r="BX192" s="68"/>
      <c r="BY192" s="68"/>
      <c r="BZ192" s="68"/>
      <c r="CA192" s="68"/>
      <c r="CB192" s="68"/>
      <c r="CC192" s="68"/>
      <c r="CD192" s="68"/>
      <c r="CE192" s="68"/>
      <c r="CF192" s="68"/>
      <c r="CG192" s="68"/>
      <c r="CH192" s="68"/>
      <c r="CI192" s="68"/>
      <c r="CJ192" s="68"/>
      <c r="CK192" s="68"/>
      <c r="CL192" s="68"/>
      <c r="CM192" s="68"/>
      <c r="CN192" s="68"/>
      <c r="CO192" s="68"/>
      <c r="CP192" s="68"/>
      <c r="CQ192" s="68"/>
      <c r="CR192" s="68"/>
      <c r="CS192" s="68"/>
      <c r="CT192" s="68"/>
      <c r="CU192" s="68"/>
      <c r="CV192" s="68"/>
      <c r="CW192" s="68"/>
      <c r="CX192" s="68"/>
      <c r="CY192" s="68"/>
      <c r="CZ192" s="68"/>
      <c r="DA192" s="68"/>
      <c r="DB192" s="68"/>
      <c r="DC192" s="68"/>
      <c r="DD192" s="68"/>
      <c r="DE192" s="68"/>
      <c r="DF192" s="68"/>
      <c r="DG192" s="68"/>
    </row>
    <row r="193" spans="1:111" s="69" customFormat="1" x14ac:dyDescent="0.15">
      <c r="A193" s="68"/>
      <c r="B193" s="68"/>
      <c r="C193" s="68"/>
      <c r="D193" s="68"/>
      <c r="E193" s="68"/>
      <c r="F193" s="68"/>
      <c r="G193" s="68"/>
      <c r="H193" s="68"/>
      <c r="I193" s="68"/>
      <c r="J193" s="68"/>
      <c r="K193" s="68"/>
      <c r="L193" s="68"/>
      <c r="M193" s="68"/>
      <c r="N193" s="68"/>
      <c r="O193" s="68"/>
      <c r="P193" s="68"/>
      <c r="Q193" s="68"/>
      <c r="R193" s="68"/>
      <c r="S193" s="19"/>
      <c r="T193" s="20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64"/>
      <c r="AF193" s="19"/>
      <c r="AG193" s="19"/>
      <c r="AH193" s="78" t="s">
        <v>914</v>
      </c>
      <c r="AI193" s="81">
        <v>45</v>
      </c>
      <c r="AJ193" s="71"/>
      <c r="AK193" s="71"/>
      <c r="AL193" s="71"/>
      <c r="AM193" s="68"/>
      <c r="AN193" s="68"/>
      <c r="AO193" s="68"/>
      <c r="AP193" s="68"/>
      <c r="AQ193" s="68"/>
      <c r="AR193" s="68"/>
      <c r="AS193" s="68"/>
      <c r="AT193" s="68"/>
      <c r="AU193" s="68"/>
      <c r="AV193" s="68"/>
      <c r="AW193" s="68"/>
      <c r="AX193" s="68"/>
      <c r="AY193" s="68"/>
      <c r="AZ193" s="68"/>
      <c r="BA193" s="68"/>
      <c r="BB193" s="68"/>
      <c r="BC193" s="68"/>
      <c r="BD193" s="68"/>
      <c r="BE193" s="68"/>
      <c r="BF193" s="68"/>
      <c r="BG193" s="68"/>
      <c r="BH193" s="68"/>
      <c r="BI193" s="68"/>
      <c r="BJ193" s="68"/>
      <c r="BK193" s="68"/>
      <c r="BL193" s="68"/>
      <c r="BM193" s="68"/>
      <c r="BN193" s="68"/>
      <c r="BO193" s="68"/>
      <c r="BP193" s="68"/>
      <c r="BQ193" s="68"/>
      <c r="BR193" s="68"/>
      <c r="BS193" s="68"/>
      <c r="BT193" s="68"/>
      <c r="BU193" s="68"/>
      <c r="BV193" s="68"/>
      <c r="BW193" s="68"/>
      <c r="BX193" s="68"/>
      <c r="BY193" s="68"/>
      <c r="BZ193" s="68"/>
      <c r="CA193" s="68"/>
      <c r="CB193" s="68"/>
      <c r="CC193" s="68"/>
      <c r="CD193" s="68"/>
      <c r="CE193" s="68"/>
      <c r="CF193" s="68"/>
      <c r="CG193" s="68"/>
      <c r="CH193" s="68"/>
      <c r="CI193" s="68"/>
      <c r="CJ193" s="68"/>
      <c r="CK193" s="68"/>
      <c r="CL193" s="68"/>
      <c r="CM193" s="68"/>
      <c r="CN193" s="68"/>
      <c r="CO193" s="68"/>
      <c r="CP193" s="68"/>
      <c r="CQ193" s="68"/>
      <c r="CR193" s="68"/>
      <c r="CS193" s="68"/>
      <c r="CT193" s="68"/>
      <c r="CU193" s="68"/>
      <c r="CV193" s="68"/>
      <c r="CW193" s="68"/>
      <c r="CX193" s="68"/>
      <c r="CY193" s="68"/>
      <c r="CZ193" s="68"/>
      <c r="DA193" s="68"/>
      <c r="DB193" s="68"/>
      <c r="DC193" s="68"/>
      <c r="DD193" s="68"/>
      <c r="DE193" s="68"/>
      <c r="DF193" s="68"/>
      <c r="DG193" s="68"/>
    </row>
    <row r="194" spans="1:111" s="69" customFormat="1" x14ac:dyDescent="0.15">
      <c r="A194" s="68"/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  <c r="R194" s="68"/>
      <c r="S194" s="19"/>
      <c r="T194" s="20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64"/>
      <c r="AF194" s="19"/>
      <c r="AG194" s="19"/>
      <c r="AH194" s="78" t="s">
        <v>871</v>
      </c>
      <c r="AI194" s="81">
        <v>46</v>
      </c>
      <c r="AJ194" s="71"/>
      <c r="AK194" s="71"/>
      <c r="AL194" s="71"/>
      <c r="AM194" s="68"/>
      <c r="AN194" s="68"/>
      <c r="AO194" s="68"/>
      <c r="AP194" s="68"/>
      <c r="AQ194" s="68"/>
      <c r="AR194" s="68"/>
      <c r="AS194" s="68"/>
      <c r="AT194" s="68"/>
      <c r="AU194" s="68"/>
      <c r="AV194" s="68"/>
      <c r="AW194" s="68"/>
      <c r="AX194" s="68"/>
      <c r="AY194" s="68"/>
      <c r="AZ194" s="68"/>
      <c r="BA194" s="68"/>
      <c r="BB194" s="68"/>
      <c r="BC194" s="68"/>
      <c r="BD194" s="68"/>
      <c r="BE194" s="68"/>
      <c r="BF194" s="68"/>
      <c r="BG194" s="68"/>
      <c r="BH194" s="68"/>
      <c r="BI194" s="68"/>
      <c r="BJ194" s="68"/>
      <c r="BK194" s="68"/>
      <c r="BL194" s="68"/>
      <c r="BM194" s="68"/>
      <c r="BN194" s="68"/>
      <c r="BO194" s="68"/>
      <c r="BP194" s="68"/>
      <c r="BQ194" s="68"/>
      <c r="BR194" s="68"/>
      <c r="BS194" s="68"/>
      <c r="BT194" s="68"/>
      <c r="BU194" s="68"/>
      <c r="BV194" s="68"/>
      <c r="BW194" s="68"/>
      <c r="BX194" s="68"/>
      <c r="BY194" s="68"/>
      <c r="BZ194" s="68"/>
      <c r="CA194" s="68"/>
      <c r="CB194" s="68"/>
      <c r="CC194" s="68"/>
      <c r="CD194" s="68"/>
      <c r="CE194" s="68"/>
      <c r="CF194" s="68"/>
      <c r="CG194" s="68"/>
      <c r="CH194" s="68"/>
      <c r="CI194" s="68"/>
      <c r="CJ194" s="68"/>
      <c r="CK194" s="68"/>
      <c r="CL194" s="68"/>
      <c r="CM194" s="68"/>
      <c r="CN194" s="68"/>
      <c r="CO194" s="68"/>
      <c r="CP194" s="68"/>
      <c r="CQ194" s="68"/>
      <c r="CR194" s="68"/>
      <c r="CS194" s="68"/>
      <c r="CT194" s="68"/>
      <c r="CU194" s="68"/>
      <c r="CV194" s="68"/>
      <c r="CW194" s="68"/>
      <c r="CX194" s="68"/>
      <c r="CY194" s="68"/>
      <c r="CZ194" s="68"/>
      <c r="DA194" s="68"/>
      <c r="DB194" s="68"/>
      <c r="DC194" s="68"/>
      <c r="DD194" s="68"/>
      <c r="DE194" s="68"/>
      <c r="DF194" s="68"/>
      <c r="DG194" s="68"/>
    </row>
    <row r="195" spans="1:111" s="69" customFormat="1" x14ac:dyDescent="0.15">
      <c r="A195" s="68"/>
      <c r="B195" s="68"/>
      <c r="C195" s="68"/>
      <c r="D195" s="68"/>
      <c r="E195" s="68"/>
      <c r="F195" s="68"/>
      <c r="G195" s="68"/>
      <c r="H195" s="68"/>
      <c r="I195" s="68"/>
      <c r="J195" s="68"/>
      <c r="K195" s="68"/>
      <c r="L195" s="68"/>
      <c r="M195" s="68"/>
      <c r="N195" s="68"/>
      <c r="O195" s="68"/>
      <c r="P195" s="68"/>
      <c r="Q195" s="68"/>
      <c r="R195" s="68"/>
      <c r="S195" s="19"/>
      <c r="T195" s="20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64"/>
      <c r="AF195" s="19"/>
      <c r="AG195" s="19"/>
      <c r="AH195" s="78" t="s">
        <v>915</v>
      </c>
      <c r="AI195" s="81">
        <v>47</v>
      </c>
      <c r="AJ195" s="71"/>
      <c r="AK195" s="71"/>
      <c r="AL195" s="71"/>
      <c r="AM195" s="68"/>
      <c r="AN195" s="68"/>
      <c r="AO195" s="68"/>
      <c r="AP195" s="68"/>
      <c r="AQ195" s="68"/>
      <c r="AR195" s="68"/>
      <c r="AS195" s="68"/>
      <c r="AT195" s="68"/>
      <c r="AU195" s="68"/>
      <c r="AV195" s="68"/>
      <c r="AW195" s="68"/>
      <c r="AX195" s="68"/>
      <c r="AY195" s="68"/>
      <c r="AZ195" s="68"/>
      <c r="BA195" s="68"/>
      <c r="BB195" s="68"/>
      <c r="BC195" s="68"/>
      <c r="BD195" s="68"/>
      <c r="BE195" s="68"/>
      <c r="BF195" s="68"/>
      <c r="BG195" s="68"/>
      <c r="BH195" s="68"/>
      <c r="BI195" s="68"/>
      <c r="BJ195" s="68"/>
      <c r="BK195" s="68"/>
      <c r="BL195" s="68"/>
      <c r="BM195" s="68"/>
      <c r="BN195" s="68"/>
      <c r="BO195" s="68"/>
      <c r="BP195" s="68"/>
      <c r="BQ195" s="68"/>
      <c r="BR195" s="68"/>
      <c r="BS195" s="68"/>
      <c r="BT195" s="68"/>
      <c r="BU195" s="68"/>
      <c r="BV195" s="68"/>
      <c r="BW195" s="68"/>
      <c r="BX195" s="68"/>
      <c r="BY195" s="68"/>
      <c r="BZ195" s="68"/>
      <c r="CA195" s="68"/>
      <c r="CB195" s="68"/>
      <c r="CC195" s="68"/>
      <c r="CD195" s="68"/>
      <c r="CE195" s="68"/>
      <c r="CF195" s="68"/>
      <c r="CG195" s="68"/>
      <c r="CH195" s="68"/>
      <c r="CI195" s="68"/>
      <c r="CJ195" s="68"/>
      <c r="CK195" s="68"/>
      <c r="CL195" s="68"/>
      <c r="CM195" s="68"/>
      <c r="CN195" s="68"/>
      <c r="CO195" s="68"/>
      <c r="CP195" s="68"/>
      <c r="CQ195" s="68"/>
      <c r="CR195" s="68"/>
      <c r="CS195" s="68"/>
      <c r="CT195" s="68"/>
      <c r="CU195" s="68"/>
      <c r="CV195" s="68"/>
      <c r="CW195" s="68"/>
      <c r="CX195" s="68"/>
      <c r="CY195" s="68"/>
      <c r="CZ195" s="68"/>
      <c r="DA195" s="68"/>
      <c r="DB195" s="68"/>
      <c r="DC195" s="68"/>
      <c r="DD195" s="68"/>
      <c r="DE195" s="68"/>
      <c r="DF195" s="68"/>
      <c r="DG195" s="68"/>
    </row>
    <row r="196" spans="1:111" s="69" customFormat="1" x14ac:dyDescent="0.15">
      <c r="A196" s="68"/>
      <c r="B196" s="68"/>
      <c r="C196" s="68"/>
      <c r="D196" s="68"/>
      <c r="E196" s="68"/>
      <c r="F196" s="68"/>
      <c r="G196" s="68"/>
      <c r="H196" s="68"/>
      <c r="I196" s="68"/>
      <c r="J196" s="68"/>
      <c r="K196" s="68"/>
      <c r="L196" s="68"/>
      <c r="M196" s="68"/>
      <c r="N196" s="68"/>
      <c r="O196" s="68"/>
      <c r="P196" s="68"/>
      <c r="Q196" s="68"/>
      <c r="R196" s="68"/>
      <c r="S196" s="19"/>
      <c r="T196" s="20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64"/>
      <c r="AF196" s="19"/>
      <c r="AG196" s="19"/>
      <c r="AH196" s="78" t="s">
        <v>916</v>
      </c>
      <c r="AI196" s="81">
        <v>49</v>
      </c>
      <c r="AJ196" s="71"/>
      <c r="AK196" s="71"/>
      <c r="AL196" s="71"/>
      <c r="AM196" s="68"/>
      <c r="AN196" s="68"/>
      <c r="AO196" s="68"/>
      <c r="AP196" s="68"/>
      <c r="AQ196" s="68"/>
      <c r="AR196" s="68"/>
      <c r="AS196" s="68"/>
      <c r="AT196" s="68"/>
      <c r="AU196" s="68"/>
      <c r="AV196" s="68"/>
      <c r="AW196" s="68"/>
      <c r="AX196" s="68"/>
      <c r="AY196" s="68"/>
      <c r="AZ196" s="68"/>
      <c r="BA196" s="68"/>
      <c r="BB196" s="68"/>
      <c r="BC196" s="68"/>
      <c r="BD196" s="68"/>
      <c r="BE196" s="68"/>
      <c r="BF196" s="68"/>
      <c r="BG196" s="68"/>
      <c r="BH196" s="68"/>
      <c r="BI196" s="68"/>
      <c r="BJ196" s="68"/>
      <c r="BK196" s="68"/>
      <c r="BL196" s="68"/>
      <c r="BM196" s="68"/>
      <c r="BN196" s="68"/>
      <c r="BO196" s="68"/>
      <c r="BP196" s="68"/>
      <c r="BQ196" s="68"/>
      <c r="BR196" s="68"/>
      <c r="BS196" s="68"/>
      <c r="BT196" s="68"/>
      <c r="BU196" s="68"/>
      <c r="BV196" s="68"/>
      <c r="BW196" s="68"/>
      <c r="BX196" s="68"/>
      <c r="BY196" s="68"/>
      <c r="BZ196" s="68"/>
      <c r="CA196" s="68"/>
      <c r="CB196" s="68"/>
      <c r="CC196" s="68"/>
      <c r="CD196" s="68"/>
      <c r="CE196" s="68"/>
      <c r="CF196" s="68"/>
      <c r="CG196" s="68"/>
      <c r="CH196" s="68"/>
      <c r="CI196" s="68"/>
      <c r="CJ196" s="68"/>
      <c r="CK196" s="68"/>
      <c r="CL196" s="68"/>
      <c r="CM196" s="68"/>
      <c r="CN196" s="68"/>
      <c r="CO196" s="68"/>
      <c r="CP196" s="68"/>
      <c r="CQ196" s="68"/>
      <c r="CR196" s="68"/>
      <c r="CS196" s="68"/>
      <c r="CT196" s="68"/>
      <c r="CU196" s="68"/>
      <c r="CV196" s="68"/>
      <c r="CW196" s="68"/>
      <c r="CX196" s="68"/>
      <c r="CY196" s="68"/>
      <c r="CZ196" s="68"/>
      <c r="DA196" s="68"/>
      <c r="DB196" s="68"/>
      <c r="DC196" s="68"/>
      <c r="DD196" s="68"/>
      <c r="DE196" s="68"/>
      <c r="DF196" s="68"/>
      <c r="DG196" s="68"/>
    </row>
  </sheetData>
  <mergeCells count="106">
    <mergeCell ref="C106:E106"/>
    <mergeCell ref="A85:B85"/>
    <mergeCell ref="C85:J85"/>
    <mergeCell ref="L85:O85"/>
    <mergeCell ref="A86:A87"/>
    <mergeCell ref="B86:C87"/>
    <mergeCell ref="D86:D87"/>
    <mergeCell ref="E86:I87"/>
    <mergeCell ref="O86:O87"/>
    <mergeCell ref="A28:O28"/>
    <mergeCell ref="A30:B30"/>
    <mergeCell ref="C30:J30"/>
    <mergeCell ref="L30:O30"/>
    <mergeCell ref="A31:B31"/>
    <mergeCell ref="C31:J31"/>
    <mergeCell ref="L31:O31"/>
    <mergeCell ref="J86:N86"/>
    <mergeCell ref="C25:E25"/>
    <mergeCell ref="C52:E52"/>
    <mergeCell ref="C79:E79"/>
    <mergeCell ref="K81:L81"/>
    <mergeCell ref="A82:O82"/>
    <mergeCell ref="A84:B84"/>
    <mergeCell ref="C84:J84"/>
    <mergeCell ref="L84:O84"/>
    <mergeCell ref="O32:O33"/>
    <mergeCell ref="K73:M73"/>
    <mergeCell ref="A75:O75"/>
    <mergeCell ref="G80:K80"/>
    <mergeCell ref="A32:A33"/>
    <mergeCell ref="B32:C33"/>
    <mergeCell ref="D61:D66"/>
    <mergeCell ref="A34:A39"/>
    <mergeCell ref="B34:C39"/>
    <mergeCell ref="D34:D39"/>
    <mergeCell ref="A57:B57"/>
    <mergeCell ref="C57:J57"/>
    <mergeCell ref="A58:B58"/>
    <mergeCell ref="J32:N32"/>
    <mergeCell ref="J59:N59"/>
    <mergeCell ref="D32:D33"/>
    <mergeCell ref="E32:I33"/>
    <mergeCell ref="K19:M19"/>
    <mergeCell ref="A21:O21"/>
    <mergeCell ref="G26:K26"/>
    <mergeCell ref="K27:L27"/>
    <mergeCell ref="K108:L108"/>
    <mergeCell ref="E34:I39"/>
    <mergeCell ref="E40:I45"/>
    <mergeCell ref="G107:K107"/>
    <mergeCell ref="Z4:AA4"/>
    <mergeCell ref="E59:I60"/>
    <mergeCell ref="O59:O60"/>
    <mergeCell ref="L57:O57"/>
    <mergeCell ref="E7:I12"/>
    <mergeCell ref="K46:M46"/>
    <mergeCell ref="A48:O48"/>
    <mergeCell ref="D40:D45"/>
    <mergeCell ref="D59:D60"/>
    <mergeCell ref="A61:A66"/>
    <mergeCell ref="B94:C99"/>
    <mergeCell ref="D94:D99"/>
    <mergeCell ref="B13:C18"/>
    <mergeCell ref="D13:D18"/>
    <mergeCell ref="E61:I66"/>
    <mergeCell ref="B61:C66"/>
    <mergeCell ref="Z3:AA3"/>
    <mergeCell ref="K100:M100"/>
    <mergeCell ref="A102:O102"/>
    <mergeCell ref="A94:A99"/>
    <mergeCell ref="A88:A93"/>
    <mergeCell ref="B88:C93"/>
    <mergeCell ref="D88:D93"/>
    <mergeCell ref="A67:A72"/>
    <mergeCell ref="B67:C72"/>
    <mergeCell ref="D67:D72"/>
    <mergeCell ref="A59:A60"/>
    <mergeCell ref="B59:C60"/>
    <mergeCell ref="A40:A45"/>
    <mergeCell ref="B40:C45"/>
    <mergeCell ref="C58:J58"/>
    <mergeCell ref="G53:K53"/>
    <mergeCell ref="A55:O55"/>
    <mergeCell ref="K54:L54"/>
    <mergeCell ref="L58:O58"/>
    <mergeCell ref="E67:I72"/>
    <mergeCell ref="E88:I93"/>
    <mergeCell ref="E94:I99"/>
    <mergeCell ref="E13:I18"/>
    <mergeCell ref="A13:A18"/>
    <mergeCell ref="A1:O1"/>
    <mergeCell ref="L4:O4"/>
    <mergeCell ref="C3:J3"/>
    <mergeCell ref="C4:J4"/>
    <mergeCell ref="A7:A12"/>
    <mergeCell ref="E5:I6"/>
    <mergeCell ref="D5:D6"/>
    <mergeCell ref="A5:A6"/>
    <mergeCell ref="O5:O6"/>
    <mergeCell ref="A3:B3"/>
    <mergeCell ref="A4:B4"/>
    <mergeCell ref="B7:C12"/>
    <mergeCell ref="B5:C6"/>
    <mergeCell ref="L3:O3"/>
    <mergeCell ref="J5:N5"/>
    <mergeCell ref="D7:D12"/>
  </mergeCells>
  <phoneticPr fontId="8"/>
  <dataValidations xWindow="939" yWindow="229" count="12">
    <dataValidation imeMode="hiragana" allowBlank="1" showInputMessage="1" showErrorMessage="1" prompt="姓と名の間に全角スペースを入れてください" sqref="K34:K45 K7:K18 K61:K72 K88:K99" xr:uid="{00000000-0002-0000-0100-000000000000}"/>
    <dataValidation imeMode="halfKatakana" allowBlank="1" showInputMessage="1" showErrorMessage="1" prompt="氏名のﾌﾘｶﾞﾅ(半角ｶﾀｶﾅ)を入力してください。_x000a_姓と名の間に半角スペースを入れてください｡" sqref="L34:L45 L7:L18 L61:L72 L88:L99" xr:uid="{00000000-0002-0000-0100-000001000000}"/>
    <dataValidation type="list" imeMode="disabled" allowBlank="1" showInputMessage="1" showErrorMessage="1" prompt="学年を選択してください" sqref="M61:M72 M7:M18 M34:M45 M88:M99" xr:uid="{00000000-0002-0000-0100-000002000000}">
      <formula1>$M$150:$M$160</formula1>
    </dataValidation>
    <dataValidation imeMode="disabled" allowBlank="1" showInputMessage="1" showErrorMessage="1" sqref="C4 L3:O4 L57:O57 C85 C31 L30:O30 C58 L84:O84" xr:uid="{00000000-0002-0000-0100-000003000000}"/>
    <dataValidation imeMode="off" allowBlank="1" showInputMessage="1" showErrorMessage="1" sqref="L85:O85 L31:O31 L58:O58 J7:J18 J34:J45 J61:J72 J88:J99" xr:uid="{00000000-0002-0000-0100-000004000000}"/>
    <dataValidation imeMode="on" allowBlank="1" showInputMessage="1" showErrorMessage="1" sqref="C3 K3 K84 K57 C30 K30 C57 C84" xr:uid="{00000000-0002-0000-0100-000005000000}"/>
    <dataValidation type="list" allowBlank="1" showInputMessage="1" showErrorMessage="1" prompt="校種を選択してください" sqref="E53 E107 E26 E80" xr:uid="{00000000-0002-0000-0100-000006000000}">
      <formula1>"高等学校,中学校,小学校"</formula1>
    </dataValidation>
    <dataValidation type="list" allowBlank="1" showInputMessage="1" showErrorMessage="1" error="リストから選んで入力してください。" prompt="リストから選んで入力してください。" sqref="D94:D99 D40:D45 D67:D72 D13:D18" xr:uid="{00000000-0002-0000-0100-000007000000}">
      <formula1>team2</formula1>
    </dataValidation>
    <dataValidation type="list" allowBlank="1" showInputMessage="1" showErrorMessage="1" prompt="Athle32用データ作成者がリストから選択して入力してください。" sqref="AC4:AD4" xr:uid="{00000000-0002-0000-0100-000008000000}">
      <formula1>shubetsu2</formula1>
    </dataValidation>
    <dataValidation type="textLength" imeMode="disabled" operator="equal" allowBlank="1" showInputMessage="1" showErrorMessage="1" promptTitle="記入例" prompt="トラック競技（7桁表示）_x000a_　41秒00→0004100_x000a_　1分01秒22→0010122_x000a_　※手動計時の場合は_x000a_　　 100分の1の位に0を_x000a_     足してください。" sqref="E34:I45 E7:I18 E61:I72 E88:I99" xr:uid="{00000000-0002-0000-0100-000009000000}">
      <formula1>7</formula1>
    </dataValidation>
    <dataValidation type="list" imeMode="disabled" allowBlank="1" showInputMessage="1" showErrorMessage="1" prompt="男女を選択してください" sqref="N7:N18 N34:N45 N61:N72 N88:N99" xr:uid="{00000000-0002-0000-0100-00000A000000}">
      <formula1>$N$150:$N$151</formula1>
    </dataValidation>
    <dataValidation type="list" allowBlank="1" showInputMessage="1" showErrorMessage="1" sqref="B7:C18 B34:C45 B61:C72 B88:C99" xr:uid="{00000000-0002-0000-0100-00000B000000}">
      <formula1>$D$150:$D$157</formula1>
    </dataValidation>
  </dataValidations>
  <pageMargins left="1.1811023622047245" right="0.59055118110236227" top="0.59055118110236227" bottom="0.59055118110236227" header="0.31496062992125984" footer="0.31496062992125984"/>
  <pageSetup paperSize="9" orientation="landscape" horizontalDpi="4294967294" r:id="rId1"/>
  <rowBreaks count="3" manualBreakCount="3">
    <brk id="27" max="13" man="1"/>
    <brk id="54" max="13" man="1"/>
    <brk id="81" max="13" man="1"/>
  </rowBreaks>
  <colBreaks count="1" manualBreakCount="1">
    <brk id="15" max="160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3"/>
  <sheetViews>
    <sheetView view="pageBreakPreview" zoomScaleNormal="100" zoomScaleSheetLayoutView="100" workbookViewId="0">
      <selection activeCell="I2" sqref="I2:L2"/>
    </sheetView>
  </sheetViews>
  <sheetFormatPr defaultRowHeight="13.5" x14ac:dyDescent="0.15"/>
  <cols>
    <col min="1" max="1" width="9" style="41" bestFit="1" customWidth="1"/>
    <col min="2" max="2" width="10.125" style="41" customWidth="1"/>
    <col min="3" max="3" width="10.875" style="41" customWidth="1"/>
    <col min="4" max="4" width="5.5" style="41" customWidth="1"/>
    <col min="5" max="5" width="4.25" style="41" customWidth="1"/>
    <col min="6" max="6" width="3.75" style="41" customWidth="1"/>
    <col min="7" max="7" width="6.125" style="41" customWidth="1"/>
    <col min="8" max="8" width="9" style="41" bestFit="1" customWidth="1"/>
    <col min="9" max="9" width="6.125" style="41" customWidth="1"/>
    <col min="10" max="10" width="9.75" style="41" customWidth="1"/>
    <col min="11" max="11" width="4.875" style="41" customWidth="1"/>
    <col min="12" max="12" width="5.75" style="41" customWidth="1"/>
    <col min="13" max="14" width="9" style="41" bestFit="1" customWidth="1"/>
    <col min="15" max="16384" width="9" style="42"/>
  </cols>
  <sheetData>
    <row r="1" spans="1:12" ht="39" customHeight="1" x14ac:dyDescent="0.15">
      <c r="A1" s="296" t="s">
        <v>1430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8"/>
    </row>
    <row r="2" spans="1:12" ht="21" customHeight="1" x14ac:dyDescent="0.15">
      <c r="A2" s="43"/>
      <c r="B2" s="44"/>
      <c r="C2" s="44"/>
      <c r="D2" s="44"/>
      <c r="E2" s="44"/>
      <c r="F2" s="44"/>
      <c r="G2" s="44"/>
      <c r="H2" s="44"/>
      <c r="I2" s="299" t="s">
        <v>1310</v>
      </c>
      <c r="J2" s="299"/>
      <c r="K2" s="299"/>
      <c r="L2" s="300"/>
    </row>
    <row r="3" spans="1:12" ht="31.5" customHeight="1" x14ac:dyDescent="0.15">
      <c r="A3" s="43"/>
      <c r="B3" s="176" t="s">
        <v>1428</v>
      </c>
      <c r="C3" s="44"/>
      <c r="D3" s="44"/>
      <c r="E3" s="44"/>
      <c r="F3" s="44"/>
      <c r="G3" s="44"/>
      <c r="H3" s="44"/>
      <c r="I3" s="44"/>
      <c r="J3" s="44"/>
      <c r="K3" s="44"/>
      <c r="L3" s="46"/>
    </row>
    <row r="4" spans="1:12" ht="31.5" customHeight="1" x14ac:dyDescent="0.15">
      <c r="A4" s="43"/>
      <c r="B4" s="45" t="s">
        <v>1205</v>
      </c>
      <c r="C4" s="45"/>
      <c r="D4" s="44"/>
      <c r="E4" s="44"/>
      <c r="F4" s="44"/>
      <c r="G4" s="44"/>
      <c r="H4" s="44"/>
      <c r="I4" s="44"/>
      <c r="J4" s="44"/>
      <c r="K4" s="44"/>
      <c r="L4" s="46"/>
    </row>
    <row r="5" spans="1:12" ht="24" customHeight="1" x14ac:dyDescent="0.15">
      <c r="A5" s="43"/>
      <c r="B5" s="302" t="s">
        <v>1281</v>
      </c>
      <c r="C5" s="302"/>
      <c r="D5" s="301">
        <v>800</v>
      </c>
      <c r="E5" s="301"/>
      <c r="F5" s="47" t="s">
        <v>1104</v>
      </c>
      <c r="G5" s="47" t="s">
        <v>1105</v>
      </c>
      <c r="H5" s="93"/>
      <c r="I5" s="47" t="s">
        <v>1432</v>
      </c>
      <c r="J5" s="93">
        <f>D5*H5</f>
        <v>0</v>
      </c>
      <c r="K5" s="49" t="s">
        <v>1104</v>
      </c>
      <c r="L5" s="46"/>
    </row>
    <row r="6" spans="1:12" ht="15.95" customHeight="1" x14ac:dyDescent="0.15">
      <c r="A6" s="43"/>
      <c r="B6" s="49"/>
      <c r="C6" s="49"/>
      <c r="D6" s="138"/>
      <c r="E6" s="138"/>
      <c r="F6" s="47"/>
      <c r="G6" s="47"/>
      <c r="H6" s="139" t="s">
        <v>1431</v>
      </c>
      <c r="I6" s="47"/>
      <c r="J6" s="48"/>
      <c r="K6" s="49"/>
      <c r="L6" s="46"/>
    </row>
    <row r="7" spans="1:12" ht="24" customHeight="1" x14ac:dyDescent="0.15">
      <c r="A7" s="43"/>
      <c r="B7" s="302" t="s">
        <v>1282</v>
      </c>
      <c r="C7" s="302"/>
      <c r="D7" s="301">
        <v>1200</v>
      </c>
      <c r="E7" s="301"/>
      <c r="F7" s="148" t="s">
        <v>1104</v>
      </c>
      <c r="G7" s="148" t="s">
        <v>1105</v>
      </c>
      <c r="H7" s="93"/>
      <c r="I7" s="148" t="s">
        <v>1433</v>
      </c>
      <c r="J7" s="93">
        <f>D7*H7</f>
        <v>0</v>
      </c>
      <c r="K7" s="147" t="s">
        <v>1104</v>
      </c>
      <c r="L7" s="46"/>
    </row>
    <row r="8" spans="1:12" ht="15.95" customHeight="1" x14ac:dyDescent="0.15">
      <c r="A8" s="43"/>
      <c r="B8" s="147"/>
      <c r="C8" s="147"/>
      <c r="D8" s="138"/>
      <c r="E8" s="138"/>
      <c r="F8" s="148"/>
      <c r="G8" s="148"/>
      <c r="H8" s="139" t="s">
        <v>1411</v>
      </c>
      <c r="I8" s="148"/>
      <c r="J8" s="48"/>
      <c r="K8" s="147"/>
      <c r="L8" s="46"/>
    </row>
    <row r="9" spans="1:12" ht="24" customHeight="1" x14ac:dyDescent="0.15">
      <c r="A9" s="43"/>
      <c r="B9" s="45"/>
      <c r="C9" s="45"/>
      <c r="D9" s="165"/>
      <c r="E9" s="165"/>
      <c r="F9" s="163"/>
      <c r="G9" s="163"/>
      <c r="H9" s="48"/>
      <c r="I9" s="163"/>
      <c r="J9" s="48"/>
      <c r="K9" s="162"/>
      <c r="L9" s="46"/>
    </row>
    <row r="10" spans="1:12" ht="15.95" customHeight="1" x14ac:dyDescent="0.15">
      <c r="A10" s="43"/>
      <c r="B10" s="162"/>
      <c r="C10" s="162"/>
      <c r="D10" s="138"/>
      <c r="E10" s="138"/>
      <c r="F10" s="163"/>
      <c r="G10" s="163"/>
      <c r="H10" s="139"/>
      <c r="I10" s="163"/>
      <c r="J10" s="48"/>
      <c r="K10" s="162"/>
      <c r="L10" s="46"/>
    </row>
    <row r="11" spans="1:12" ht="24" customHeight="1" x14ac:dyDescent="0.15">
      <c r="A11" s="43"/>
      <c r="B11" s="45"/>
      <c r="C11" s="45"/>
      <c r="D11" s="48"/>
      <c r="E11" s="48"/>
      <c r="F11" s="48"/>
      <c r="G11" s="48"/>
      <c r="H11" s="48"/>
      <c r="I11" s="47" t="s">
        <v>1106</v>
      </c>
      <c r="J11" s="93">
        <f>J5+J7</f>
        <v>0</v>
      </c>
      <c r="K11" s="49" t="s">
        <v>1104</v>
      </c>
      <c r="L11" s="46"/>
    </row>
    <row r="12" spans="1:12" ht="23.1" customHeight="1" x14ac:dyDescent="0.15">
      <c r="A12" s="43"/>
      <c r="B12" s="45" t="s">
        <v>1107</v>
      </c>
      <c r="C12" s="45"/>
      <c r="D12" s="45"/>
      <c r="E12" s="45"/>
      <c r="F12" s="45"/>
      <c r="G12" s="45"/>
      <c r="H12" s="45"/>
      <c r="I12" s="45"/>
      <c r="J12" s="45"/>
      <c r="K12" s="45"/>
      <c r="L12" s="46"/>
    </row>
    <row r="13" spans="1:12" ht="23.1" customHeight="1" x14ac:dyDescent="0.15">
      <c r="A13" s="43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6"/>
    </row>
    <row r="14" spans="1:12" ht="23.1" customHeight="1" x14ac:dyDescent="0.15">
      <c r="A14" s="43"/>
      <c r="B14" s="45" t="s">
        <v>1108</v>
      </c>
      <c r="C14" s="304" t="s">
        <v>1109</v>
      </c>
      <c r="D14" s="304"/>
      <c r="E14" s="302">
        <f>'申込書（個人種目）'!C4</f>
        <v>0</v>
      </c>
      <c r="F14" s="302"/>
      <c r="G14" s="302"/>
      <c r="H14" s="302"/>
      <c r="I14" s="302"/>
      <c r="J14" s="302"/>
      <c r="K14" s="302"/>
      <c r="L14" s="46"/>
    </row>
    <row r="15" spans="1:12" ht="23.1" customHeight="1" x14ac:dyDescent="0.15">
      <c r="A15" s="43"/>
      <c r="B15" s="45"/>
      <c r="C15" s="304" t="s">
        <v>1204</v>
      </c>
      <c r="D15" s="304"/>
      <c r="E15" s="303">
        <f>'申込書（個人種目）'!I48</f>
        <v>0</v>
      </c>
      <c r="F15" s="303"/>
      <c r="G15" s="303"/>
      <c r="H15" s="303"/>
      <c r="I15" s="303"/>
      <c r="J15" s="303"/>
      <c r="K15" s="303"/>
      <c r="L15" s="46"/>
    </row>
    <row r="16" spans="1:12" ht="23.1" customHeight="1" x14ac:dyDescent="0.15">
      <c r="A16" s="4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6"/>
    </row>
    <row r="17" spans="1:12" ht="20.100000000000001" customHeight="1" x14ac:dyDescent="0.15">
      <c r="A17" s="43"/>
      <c r="B17" s="45"/>
      <c r="C17" s="49" t="s">
        <v>1110</v>
      </c>
      <c r="D17" s="304" t="s">
        <v>1412</v>
      </c>
      <c r="E17" s="304"/>
      <c r="F17" s="304"/>
      <c r="G17" s="304"/>
      <c r="H17" s="304"/>
      <c r="I17" s="304"/>
      <c r="J17" s="304"/>
      <c r="K17" s="304"/>
      <c r="L17" s="46"/>
    </row>
    <row r="18" spans="1:12" ht="20.100000000000001" customHeight="1" x14ac:dyDescent="0.15">
      <c r="A18" s="50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2"/>
    </row>
    <row r="19" spans="1:12" ht="24.95" customHeight="1" x14ac:dyDescent="0.15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</row>
    <row r="20" spans="1:12" ht="24.95" customHeight="1" x14ac:dyDescent="0.15"/>
    <row r="21" spans="1:12" ht="39" customHeight="1" x14ac:dyDescent="0.15">
      <c r="A21" s="296" t="s">
        <v>1111</v>
      </c>
      <c r="B21" s="297"/>
      <c r="C21" s="297"/>
      <c r="D21" s="297"/>
      <c r="E21" s="297"/>
      <c r="F21" s="297"/>
      <c r="G21" s="297"/>
      <c r="H21" s="297"/>
      <c r="I21" s="297"/>
      <c r="J21" s="297"/>
      <c r="K21" s="297"/>
      <c r="L21" s="298"/>
    </row>
    <row r="22" spans="1:12" ht="21" customHeight="1" x14ac:dyDescent="0.15">
      <c r="A22" s="54"/>
      <c r="B22" s="45"/>
      <c r="C22" s="45"/>
      <c r="D22" s="45"/>
      <c r="E22" s="45"/>
      <c r="F22" s="45"/>
      <c r="G22" s="45"/>
      <c r="H22" s="45"/>
      <c r="I22" s="299" t="s">
        <v>1310</v>
      </c>
      <c r="J22" s="299"/>
      <c r="K22" s="299"/>
      <c r="L22" s="300"/>
    </row>
    <row r="23" spans="1:12" ht="31.5" customHeight="1" x14ac:dyDescent="0.15">
      <c r="A23" s="54"/>
      <c r="B23" s="307" t="s">
        <v>1109</v>
      </c>
      <c r="C23" s="307"/>
      <c r="D23" s="308">
        <f>E14</f>
        <v>0</v>
      </c>
      <c r="E23" s="308"/>
      <c r="F23" s="308"/>
      <c r="G23" s="308"/>
      <c r="H23" s="308"/>
      <c r="I23" s="308"/>
      <c r="J23" s="55"/>
      <c r="K23" s="45"/>
      <c r="L23" s="56"/>
    </row>
    <row r="24" spans="1:12" ht="35.25" customHeight="1" x14ac:dyDescent="0.15">
      <c r="A24" s="54"/>
      <c r="B24" s="307" t="s">
        <v>1113</v>
      </c>
      <c r="C24" s="307"/>
      <c r="D24" s="309">
        <f>E15</f>
        <v>0</v>
      </c>
      <c r="E24" s="309"/>
      <c r="F24" s="309"/>
      <c r="G24" s="309"/>
      <c r="H24" s="309"/>
      <c r="I24" s="309"/>
      <c r="J24" s="57" t="s">
        <v>1112</v>
      </c>
      <c r="K24" s="147"/>
      <c r="L24" s="56"/>
    </row>
    <row r="25" spans="1:12" ht="24" customHeight="1" x14ac:dyDescent="0.15">
      <c r="A25" s="54"/>
      <c r="B25" s="45"/>
      <c r="C25" s="45"/>
      <c r="D25" s="310"/>
      <c r="E25" s="310"/>
      <c r="F25" s="148"/>
      <c r="G25" s="148"/>
      <c r="H25" s="48"/>
      <c r="I25" s="148"/>
      <c r="J25" s="48"/>
      <c r="K25" s="147"/>
      <c r="L25" s="56"/>
    </row>
    <row r="26" spans="1:12" ht="24" customHeight="1" x14ac:dyDescent="0.15">
      <c r="A26" s="54"/>
      <c r="B26" s="45"/>
      <c r="C26" s="45"/>
      <c r="D26" s="45"/>
      <c r="E26" s="58" t="s">
        <v>1114</v>
      </c>
      <c r="F26" s="305">
        <f>J11</f>
        <v>0</v>
      </c>
      <c r="G26" s="305"/>
      <c r="H26" s="305"/>
      <c r="I26" s="59" t="s">
        <v>1115</v>
      </c>
      <c r="J26" s="48"/>
      <c r="K26" s="147"/>
      <c r="L26" s="56"/>
    </row>
    <row r="27" spans="1:12" ht="23.1" customHeight="1" x14ac:dyDescent="0.15">
      <c r="A27" s="54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56"/>
    </row>
    <row r="28" spans="1:12" ht="23.1" customHeight="1" x14ac:dyDescent="0.15">
      <c r="A28" s="54"/>
      <c r="B28" s="45"/>
      <c r="C28" s="45" t="s">
        <v>1429</v>
      </c>
      <c r="D28" s="45"/>
      <c r="E28" s="45"/>
      <c r="F28" s="45"/>
      <c r="G28" s="45"/>
      <c r="H28" s="45"/>
      <c r="I28" s="45"/>
      <c r="J28" s="45"/>
      <c r="K28" s="45"/>
      <c r="L28" s="56"/>
    </row>
    <row r="29" spans="1:12" ht="23.1" customHeight="1" x14ac:dyDescent="0.15">
      <c r="A29" s="54"/>
      <c r="B29" s="45"/>
      <c r="C29" s="45" t="s">
        <v>1116</v>
      </c>
      <c r="D29" s="45"/>
      <c r="E29" s="147"/>
      <c r="F29" s="147"/>
      <c r="G29" s="147"/>
      <c r="H29" s="147"/>
      <c r="I29" s="147"/>
      <c r="J29" s="147"/>
      <c r="K29" s="147"/>
      <c r="L29" s="56"/>
    </row>
    <row r="30" spans="1:12" ht="23.1" customHeight="1" x14ac:dyDescent="0.15">
      <c r="A30" s="54"/>
      <c r="B30" s="45"/>
      <c r="C30" s="45"/>
      <c r="D30" s="45"/>
      <c r="E30" s="302"/>
      <c r="F30" s="302"/>
      <c r="G30" s="302"/>
      <c r="H30" s="302"/>
      <c r="I30" s="302"/>
      <c r="J30" s="302"/>
      <c r="K30" s="302"/>
      <c r="L30" s="56"/>
    </row>
    <row r="31" spans="1:12" ht="20.100000000000001" customHeight="1" x14ac:dyDescent="0.15">
      <c r="A31" s="54"/>
      <c r="B31" s="45"/>
      <c r="C31" s="306" t="s">
        <v>1412</v>
      </c>
      <c r="D31" s="306"/>
      <c r="E31" s="306"/>
      <c r="F31" s="306"/>
      <c r="G31" s="306"/>
      <c r="H31" s="306"/>
      <c r="I31" s="306"/>
      <c r="J31" s="306"/>
      <c r="K31" s="151" t="s">
        <v>1117</v>
      </c>
      <c r="L31" s="56"/>
    </row>
    <row r="32" spans="1:12" ht="20.100000000000001" customHeight="1" x14ac:dyDescent="0.15">
      <c r="A32" s="60"/>
      <c r="B32" s="58"/>
      <c r="C32" s="58"/>
      <c r="D32" s="58"/>
      <c r="E32" s="58"/>
      <c r="F32" s="58"/>
      <c r="G32" s="58"/>
      <c r="H32" s="152"/>
      <c r="I32" s="58"/>
      <c r="J32" s="58"/>
      <c r="K32" s="58"/>
      <c r="L32" s="61"/>
    </row>
    <row r="33" spans="1:12" ht="20.100000000000001" customHeight="1" x14ac:dyDescent="0.15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</row>
  </sheetData>
  <mergeCells count="21">
    <mergeCell ref="E30:K30"/>
    <mergeCell ref="C31:J31"/>
    <mergeCell ref="A21:L21"/>
    <mergeCell ref="I22:L22"/>
    <mergeCell ref="B23:C23"/>
    <mergeCell ref="D23:I23"/>
    <mergeCell ref="D24:I24"/>
    <mergeCell ref="D25:E25"/>
    <mergeCell ref="B24:C24"/>
    <mergeCell ref="D17:K17"/>
    <mergeCell ref="C15:D15"/>
    <mergeCell ref="B7:C7"/>
    <mergeCell ref="D7:E7"/>
    <mergeCell ref="F26:H26"/>
    <mergeCell ref="A1:L1"/>
    <mergeCell ref="I2:L2"/>
    <mergeCell ref="D5:E5"/>
    <mergeCell ref="E14:K14"/>
    <mergeCell ref="E15:K15"/>
    <mergeCell ref="C14:D14"/>
    <mergeCell ref="B5:C5"/>
  </mergeCells>
  <phoneticPr fontId="10"/>
  <pageMargins left="0.7" right="0.7" top="0.75" bottom="0.75" header="0.3" footer="0.3"/>
  <pageSetup paperSize="9" orientation="portrait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2:A7"/>
  <sheetViews>
    <sheetView workbookViewId="0">
      <selection activeCell="G3" sqref="G3:G4"/>
    </sheetView>
  </sheetViews>
  <sheetFormatPr defaultRowHeight="13.5" x14ac:dyDescent="0.15"/>
  <sheetData>
    <row r="2" spans="1:1" ht="17.25" x14ac:dyDescent="0.15">
      <c r="A2" s="177" t="s">
        <v>1413</v>
      </c>
    </row>
    <row r="4" spans="1:1" x14ac:dyDescent="0.15">
      <c r="A4" t="s">
        <v>1416</v>
      </c>
    </row>
    <row r="5" spans="1:1" x14ac:dyDescent="0.15">
      <c r="A5" t="s">
        <v>1414</v>
      </c>
    </row>
    <row r="7" spans="1:1" x14ac:dyDescent="0.15">
      <c r="A7" t="s">
        <v>1415</v>
      </c>
    </row>
  </sheetData>
  <phoneticPr fontId="16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K149"/>
  <sheetViews>
    <sheetView workbookViewId="0"/>
  </sheetViews>
  <sheetFormatPr defaultRowHeight="13.5" x14ac:dyDescent="0.15"/>
  <cols>
    <col min="1" max="1" width="5.625" style="14" customWidth="1"/>
    <col min="2" max="2" width="11" style="14" customWidth="1"/>
    <col min="3" max="3" width="15" style="14" bestFit="1" customWidth="1"/>
    <col min="4" max="4" width="15" style="14" customWidth="1"/>
    <col min="5" max="5" width="5.25" style="14" customWidth="1"/>
    <col min="6" max="6" width="19.375" style="14" customWidth="1"/>
    <col min="7" max="7" width="14" style="14" customWidth="1"/>
    <col min="8" max="8" width="5.125" style="24" customWidth="1"/>
    <col min="9" max="9" width="9" style="24"/>
    <col min="10" max="10" width="5.125" style="24" customWidth="1"/>
    <col min="11" max="11" width="6.75" style="14" customWidth="1"/>
    <col min="12" max="16384" width="9" style="14"/>
  </cols>
  <sheetData>
    <row r="1" spans="1:11" x14ac:dyDescent="0.15">
      <c r="B1" s="37" t="s">
        <v>18</v>
      </c>
      <c r="C1" s="37" t="s">
        <v>20</v>
      </c>
      <c r="D1" s="37" t="s">
        <v>1270</v>
      </c>
      <c r="E1" s="37" t="s">
        <v>502</v>
      </c>
      <c r="F1" s="37" t="s">
        <v>26</v>
      </c>
      <c r="G1" s="37" t="s">
        <v>503</v>
      </c>
      <c r="H1" s="38" t="s">
        <v>25</v>
      </c>
      <c r="I1" s="38" t="s">
        <v>498</v>
      </c>
      <c r="J1" s="38" t="s">
        <v>1118</v>
      </c>
      <c r="K1" s="37" t="s">
        <v>500</v>
      </c>
    </row>
    <row r="2" spans="1:11" x14ac:dyDescent="0.15">
      <c r="A2" s="14">
        <v>1</v>
      </c>
      <c r="B2" s="14" t="str">
        <f>'申込書（個人種目）'!R8</f>
        <v/>
      </c>
      <c r="C2" s="14" t="str">
        <f>'申込書（個人種目）'!X8</f>
        <v xml:space="preserve"> </v>
      </c>
      <c r="D2" s="14" t="e">
        <f>'申込書（個人種目）'!#REF!</f>
        <v>#REF!</v>
      </c>
      <c r="E2" s="14" t="str">
        <f>'申込書（個人種目）'!Y8</f>
        <v/>
      </c>
      <c r="F2" s="14" t="str">
        <f>'申込書（個人種目）'!Z8</f>
        <v/>
      </c>
      <c r="G2" s="14" t="str">
        <f>'申込書（個人種目）'!AA8</f>
        <v/>
      </c>
      <c r="H2" s="24" t="str">
        <f>'申込書（個人種目）'!AB8</f>
        <v/>
      </c>
      <c r="I2" s="24" t="str">
        <f>'申込書（個人種目）'!AC8</f>
        <v/>
      </c>
      <c r="J2" s="24" t="str">
        <f>'申込書（個人種目）'!AD8</f>
        <v/>
      </c>
      <c r="K2" s="14" t="str">
        <f>IF(ISBLANK('申込書（個人種目）'!AE8),"",'申込書（個人種目）'!AE8)</f>
        <v/>
      </c>
    </row>
    <row r="3" spans="1:11" x14ac:dyDescent="0.15">
      <c r="A3" s="14">
        <v>2</v>
      </c>
      <c r="B3" s="14" t="str">
        <f>'申込書（個人種目）'!R9</f>
        <v/>
      </c>
      <c r="C3" s="14" t="str">
        <f>'申込書（個人種目）'!X9</f>
        <v xml:space="preserve"> </v>
      </c>
      <c r="D3" s="14" t="e">
        <f>'申込書（個人種目）'!#REF!</f>
        <v>#REF!</v>
      </c>
      <c r="E3" s="14" t="str">
        <f>'申込書（個人種目）'!Y9</f>
        <v/>
      </c>
      <c r="F3" s="14" t="str">
        <f>'申込書（個人種目）'!Z9</f>
        <v/>
      </c>
      <c r="G3" s="14" t="str">
        <f>'申込書（個人種目）'!AA9</f>
        <v/>
      </c>
      <c r="H3" s="24" t="str">
        <f>'申込書（個人種目）'!AB9</f>
        <v/>
      </c>
      <c r="I3" s="24" t="str">
        <f>'申込書（個人種目）'!AC9</f>
        <v/>
      </c>
      <c r="J3" s="24" t="str">
        <f>'申込書（個人種目）'!AD9</f>
        <v/>
      </c>
      <c r="K3" s="14" t="str">
        <f>IF(ISBLANK('申込書（個人種目）'!AE9),"",'申込書（個人種目）'!AE9)</f>
        <v/>
      </c>
    </row>
    <row r="4" spans="1:11" x14ac:dyDescent="0.15">
      <c r="A4" s="14">
        <v>3</v>
      </c>
      <c r="B4" s="14" t="str">
        <f>'申込書（個人種目）'!R10</f>
        <v/>
      </c>
      <c r="C4" s="14" t="str">
        <f>'申込書（個人種目）'!X10</f>
        <v xml:space="preserve"> </v>
      </c>
      <c r="D4" s="14" t="e">
        <f>'申込書（個人種目）'!#REF!</f>
        <v>#REF!</v>
      </c>
      <c r="E4" s="14" t="str">
        <f>'申込書（個人種目）'!Y10</f>
        <v/>
      </c>
      <c r="F4" s="14" t="str">
        <f>'申込書（個人種目）'!Z10</f>
        <v/>
      </c>
      <c r="G4" s="14" t="str">
        <f>'申込書（個人種目）'!AA10</f>
        <v/>
      </c>
      <c r="H4" s="24" t="str">
        <f>'申込書（個人種目）'!AB10</f>
        <v/>
      </c>
      <c r="I4" s="24" t="str">
        <f>'申込書（個人種目）'!AC10</f>
        <v/>
      </c>
      <c r="J4" s="24" t="str">
        <f>'申込書（個人種目）'!AD10</f>
        <v/>
      </c>
      <c r="K4" s="14" t="str">
        <f>IF(ISBLANK('申込書（個人種目）'!AE10),"",'申込書（個人種目）'!AE10)</f>
        <v/>
      </c>
    </row>
    <row r="5" spans="1:11" x14ac:dyDescent="0.15">
      <c r="A5" s="14">
        <v>4</v>
      </c>
      <c r="B5" s="14" t="str">
        <f>'申込書（個人種目）'!R11</f>
        <v/>
      </c>
      <c r="C5" s="14" t="str">
        <f>'申込書（個人種目）'!X11</f>
        <v xml:space="preserve"> </v>
      </c>
      <c r="D5" s="14" t="e">
        <f>'申込書（個人種目）'!#REF!</f>
        <v>#REF!</v>
      </c>
      <c r="E5" s="14" t="str">
        <f>'申込書（個人種目）'!Y11</f>
        <v/>
      </c>
      <c r="F5" s="14" t="str">
        <f>'申込書（個人種目）'!Z11</f>
        <v/>
      </c>
      <c r="G5" s="14" t="str">
        <f>'申込書（個人種目）'!AA11</f>
        <v/>
      </c>
      <c r="H5" s="24" t="str">
        <f>'申込書（個人種目）'!AB11</f>
        <v/>
      </c>
      <c r="I5" s="24" t="str">
        <f>'申込書（個人種目）'!AC11</f>
        <v/>
      </c>
      <c r="J5" s="24" t="str">
        <f>'申込書（個人種目）'!AD11</f>
        <v/>
      </c>
      <c r="K5" s="14" t="str">
        <f>IF(ISBLANK('申込書（個人種目）'!AE11),"",'申込書（個人種目）'!AE11)</f>
        <v/>
      </c>
    </row>
    <row r="6" spans="1:11" x14ac:dyDescent="0.15">
      <c r="A6" s="14">
        <v>5</v>
      </c>
      <c r="B6" s="14" t="str">
        <f>'申込書（個人種目）'!R12</f>
        <v/>
      </c>
      <c r="C6" s="14" t="str">
        <f>'申込書（個人種目）'!X12</f>
        <v xml:space="preserve"> </v>
      </c>
      <c r="D6" s="14" t="e">
        <f>'申込書（個人種目）'!#REF!</f>
        <v>#REF!</v>
      </c>
      <c r="E6" s="14" t="str">
        <f>'申込書（個人種目）'!Y12</f>
        <v/>
      </c>
      <c r="F6" s="14" t="str">
        <f>'申込書（個人種目）'!Z12</f>
        <v/>
      </c>
      <c r="G6" s="14" t="str">
        <f>'申込書（個人種目）'!AA12</f>
        <v/>
      </c>
      <c r="H6" s="24" t="str">
        <f>'申込書（個人種目）'!AB12</f>
        <v/>
      </c>
      <c r="I6" s="24" t="str">
        <f>'申込書（個人種目）'!AC12</f>
        <v/>
      </c>
      <c r="J6" s="24" t="str">
        <f>'申込書（個人種目）'!AD12</f>
        <v/>
      </c>
      <c r="K6" s="14" t="str">
        <f>IF(ISBLANK('申込書（個人種目）'!AE12),"",'申込書（個人種目）'!AE12)</f>
        <v/>
      </c>
    </row>
    <row r="7" spans="1:11" x14ac:dyDescent="0.15">
      <c r="A7" s="14">
        <v>6</v>
      </c>
      <c r="B7" s="14" t="str">
        <f>'申込書（個人種目）'!R13</f>
        <v/>
      </c>
      <c r="C7" s="14" t="str">
        <f>'申込書（個人種目）'!X13</f>
        <v xml:space="preserve"> </v>
      </c>
      <c r="D7" s="14" t="e">
        <f>'申込書（個人種目）'!#REF!</f>
        <v>#REF!</v>
      </c>
      <c r="E7" s="14" t="str">
        <f>'申込書（個人種目）'!Y13</f>
        <v/>
      </c>
      <c r="F7" s="14" t="str">
        <f>'申込書（個人種目）'!Z13</f>
        <v/>
      </c>
      <c r="G7" s="14" t="str">
        <f>'申込書（個人種目）'!AA13</f>
        <v/>
      </c>
      <c r="H7" s="24" t="str">
        <f>'申込書（個人種目）'!AB13</f>
        <v/>
      </c>
      <c r="I7" s="24" t="str">
        <f>'申込書（個人種目）'!AC13</f>
        <v/>
      </c>
      <c r="J7" s="24" t="str">
        <f>'申込書（個人種目）'!AD13</f>
        <v/>
      </c>
      <c r="K7" s="14" t="str">
        <f>IF(ISBLANK('申込書（個人種目）'!AE13),"",'申込書（個人種目）'!AE13)</f>
        <v/>
      </c>
    </row>
    <row r="8" spans="1:11" x14ac:dyDescent="0.15">
      <c r="A8" s="14">
        <v>7</v>
      </c>
      <c r="B8" s="14" t="str">
        <f>'申込書（個人種目）'!R14</f>
        <v/>
      </c>
      <c r="C8" s="14" t="str">
        <f>'申込書（個人種目）'!X14</f>
        <v xml:space="preserve"> </v>
      </c>
      <c r="D8" s="14" t="e">
        <f>'申込書（個人種目）'!#REF!</f>
        <v>#REF!</v>
      </c>
      <c r="E8" s="14" t="str">
        <f>'申込書（個人種目）'!Y14</f>
        <v/>
      </c>
      <c r="F8" s="14" t="str">
        <f>'申込書（個人種目）'!Z14</f>
        <v/>
      </c>
      <c r="G8" s="14" t="str">
        <f>'申込書（個人種目）'!AA14</f>
        <v/>
      </c>
      <c r="H8" s="24" t="str">
        <f>'申込書（個人種目）'!AB14</f>
        <v/>
      </c>
      <c r="I8" s="24" t="str">
        <f>'申込書（個人種目）'!AC14</f>
        <v/>
      </c>
      <c r="J8" s="24" t="str">
        <f>'申込書（個人種目）'!AD14</f>
        <v/>
      </c>
      <c r="K8" s="14" t="str">
        <f>IF(ISBLANK('申込書（個人種目）'!AE14),"",'申込書（個人種目）'!AE14)</f>
        <v/>
      </c>
    </row>
    <row r="9" spans="1:11" x14ac:dyDescent="0.15">
      <c r="A9" s="14">
        <v>8</v>
      </c>
      <c r="B9" s="14" t="str">
        <f>'申込書（個人種目）'!R15</f>
        <v/>
      </c>
      <c r="C9" s="14" t="str">
        <f>'申込書（個人種目）'!X15</f>
        <v xml:space="preserve"> </v>
      </c>
      <c r="D9" s="14" t="e">
        <f>'申込書（個人種目）'!#REF!</f>
        <v>#REF!</v>
      </c>
      <c r="E9" s="14" t="str">
        <f>'申込書（個人種目）'!Y15</f>
        <v/>
      </c>
      <c r="F9" s="14" t="str">
        <f>'申込書（個人種目）'!Z15</f>
        <v/>
      </c>
      <c r="G9" s="14" t="str">
        <f>'申込書（個人種目）'!AA15</f>
        <v/>
      </c>
      <c r="H9" s="24" t="str">
        <f>'申込書（個人種目）'!AB15</f>
        <v/>
      </c>
      <c r="I9" s="24" t="str">
        <f>'申込書（個人種目）'!AC15</f>
        <v/>
      </c>
      <c r="J9" s="24" t="str">
        <f>'申込書（個人種目）'!AD15</f>
        <v/>
      </c>
      <c r="K9" s="14" t="str">
        <f>IF(ISBLANK('申込書（個人種目）'!AE15),"",'申込書（個人種目）'!AE15)</f>
        <v/>
      </c>
    </row>
    <row r="10" spans="1:11" x14ac:dyDescent="0.15">
      <c r="A10" s="14">
        <v>9</v>
      </c>
      <c r="B10" s="14" t="str">
        <f>'申込書（個人種目）'!R16</f>
        <v/>
      </c>
      <c r="C10" s="14" t="str">
        <f>'申込書（個人種目）'!X16</f>
        <v xml:space="preserve"> </v>
      </c>
      <c r="D10" s="14" t="e">
        <f>'申込書（個人種目）'!#REF!</f>
        <v>#REF!</v>
      </c>
      <c r="E10" s="14" t="str">
        <f>'申込書（個人種目）'!Y16</f>
        <v/>
      </c>
      <c r="F10" s="14" t="str">
        <f>'申込書（個人種目）'!Z16</f>
        <v/>
      </c>
      <c r="G10" s="14" t="str">
        <f>'申込書（個人種目）'!AA16</f>
        <v/>
      </c>
      <c r="H10" s="24" t="str">
        <f>'申込書（個人種目）'!AB16</f>
        <v/>
      </c>
      <c r="I10" s="24" t="str">
        <f>'申込書（個人種目）'!AC16</f>
        <v/>
      </c>
      <c r="J10" s="24" t="str">
        <f>'申込書（個人種目）'!AD16</f>
        <v/>
      </c>
      <c r="K10" s="14" t="str">
        <f>IF(ISBLANK('申込書（個人種目）'!AE16),"",'申込書（個人種目）'!AE16)</f>
        <v/>
      </c>
    </row>
    <row r="11" spans="1:11" x14ac:dyDescent="0.15">
      <c r="A11" s="14">
        <v>10</v>
      </c>
      <c r="B11" s="14" t="str">
        <f>'申込書（個人種目）'!R17</f>
        <v/>
      </c>
      <c r="C11" s="14" t="str">
        <f>'申込書（個人種目）'!X17</f>
        <v xml:space="preserve"> </v>
      </c>
      <c r="D11" s="14" t="e">
        <f>'申込書（個人種目）'!#REF!</f>
        <v>#REF!</v>
      </c>
      <c r="E11" s="14" t="str">
        <f>'申込書（個人種目）'!Y17</f>
        <v/>
      </c>
      <c r="F11" s="14" t="str">
        <f>'申込書（個人種目）'!Z17</f>
        <v/>
      </c>
      <c r="G11" s="14" t="str">
        <f>'申込書（個人種目）'!AA17</f>
        <v/>
      </c>
      <c r="H11" s="24" t="str">
        <f>'申込書（個人種目）'!AB17</f>
        <v/>
      </c>
      <c r="I11" s="24" t="str">
        <f>'申込書（個人種目）'!AC17</f>
        <v/>
      </c>
      <c r="J11" s="24" t="str">
        <f>'申込書（個人種目）'!AD17</f>
        <v/>
      </c>
      <c r="K11" s="14" t="str">
        <f>IF(ISBLANK('申込書（個人種目）'!AE17),"",'申込書（個人種目）'!AE17)</f>
        <v/>
      </c>
    </row>
    <row r="12" spans="1:11" x14ac:dyDescent="0.15">
      <c r="A12" s="14">
        <v>11</v>
      </c>
      <c r="B12" s="14" t="str">
        <f>'申込書（個人種目）'!R18</f>
        <v/>
      </c>
      <c r="C12" s="14" t="str">
        <f>'申込書（個人種目）'!X18</f>
        <v xml:space="preserve"> </v>
      </c>
      <c r="D12" s="14" t="e">
        <f>'申込書（個人種目）'!#REF!</f>
        <v>#REF!</v>
      </c>
      <c r="E12" s="14" t="str">
        <f>'申込書（個人種目）'!Y18</f>
        <v/>
      </c>
      <c r="F12" s="14" t="str">
        <f>'申込書（個人種目）'!Z18</f>
        <v/>
      </c>
      <c r="G12" s="14" t="str">
        <f>'申込書（個人種目）'!AA18</f>
        <v/>
      </c>
      <c r="H12" s="24" t="str">
        <f>'申込書（個人種目）'!AB18</f>
        <v/>
      </c>
      <c r="I12" s="24" t="str">
        <f>'申込書（個人種目）'!AC18</f>
        <v/>
      </c>
      <c r="J12" s="24" t="str">
        <f>'申込書（個人種目）'!AD18</f>
        <v/>
      </c>
      <c r="K12" s="14" t="str">
        <f>IF(ISBLANK('申込書（個人種目）'!AE18),"",'申込書（個人種目）'!AE18)</f>
        <v/>
      </c>
    </row>
    <row r="13" spans="1:11" x14ac:dyDescent="0.15">
      <c r="A13" s="14">
        <v>12</v>
      </c>
      <c r="B13" s="14" t="str">
        <f>'申込書（個人種目）'!R19</f>
        <v/>
      </c>
      <c r="C13" s="14" t="str">
        <f>'申込書（個人種目）'!X19</f>
        <v xml:space="preserve"> </v>
      </c>
      <c r="D13" s="14" t="e">
        <f>'申込書（個人種目）'!#REF!</f>
        <v>#REF!</v>
      </c>
      <c r="E13" s="14" t="str">
        <f>'申込書（個人種目）'!Y19</f>
        <v/>
      </c>
      <c r="F13" s="14" t="str">
        <f>'申込書（個人種目）'!Z19</f>
        <v/>
      </c>
      <c r="G13" s="14" t="str">
        <f>'申込書（個人種目）'!AA19</f>
        <v/>
      </c>
      <c r="H13" s="24" t="str">
        <f>'申込書（個人種目）'!AB19</f>
        <v/>
      </c>
      <c r="I13" s="24" t="str">
        <f>'申込書（個人種目）'!AC19</f>
        <v/>
      </c>
      <c r="J13" s="24" t="str">
        <f>'申込書（個人種目）'!AD19</f>
        <v/>
      </c>
      <c r="K13" s="14" t="str">
        <f>IF(ISBLANK('申込書（個人種目）'!AE19),"",'申込書（個人種目）'!AE19)</f>
        <v/>
      </c>
    </row>
    <row r="14" spans="1:11" x14ac:dyDescent="0.15">
      <c r="A14" s="14">
        <v>13</v>
      </c>
      <c r="B14" s="14" t="str">
        <f>'申込書（個人種目）'!R20</f>
        <v/>
      </c>
      <c r="C14" s="14" t="str">
        <f>'申込書（個人種目）'!X20</f>
        <v xml:space="preserve"> </v>
      </c>
      <c r="D14" s="14" t="e">
        <f>'申込書（個人種目）'!#REF!</f>
        <v>#REF!</v>
      </c>
      <c r="E14" s="14" t="str">
        <f>'申込書（個人種目）'!Y20</f>
        <v/>
      </c>
      <c r="F14" s="14" t="str">
        <f>'申込書（個人種目）'!Z20</f>
        <v/>
      </c>
      <c r="G14" s="14" t="str">
        <f>'申込書（個人種目）'!AA20</f>
        <v/>
      </c>
      <c r="H14" s="24" t="str">
        <f>'申込書（個人種目）'!AB20</f>
        <v/>
      </c>
      <c r="I14" s="24" t="str">
        <f>'申込書（個人種目）'!AC20</f>
        <v/>
      </c>
      <c r="J14" s="24" t="str">
        <f>'申込書（個人種目）'!AD20</f>
        <v/>
      </c>
      <c r="K14" s="14" t="str">
        <f>IF(ISBLANK('申込書（個人種目）'!AE20),"",'申込書（個人種目）'!AE20)</f>
        <v/>
      </c>
    </row>
    <row r="15" spans="1:11" x14ac:dyDescent="0.15">
      <c r="A15" s="14">
        <v>14</v>
      </c>
      <c r="B15" s="14" t="str">
        <f>'申込書（個人種目）'!R21</f>
        <v/>
      </c>
      <c r="C15" s="14" t="str">
        <f>'申込書（個人種目）'!X21</f>
        <v xml:space="preserve"> </v>
      </c>
      <c r="D15" s="14" t="e">
        <f>'申込書（個人種目）'!#REF!</f>
        <v>#REF!</v>
      </c>
      <c r="E15" s="14" t="str">
        <f>'申込書（個人種目）'!Y21</f>
        <v/>
      </c>
      <c r="F15" s="14" t="str">
        <f>'申込書（個人種目）'!Z21</f>
        <v/>
      </c>
      <c r="G15" s="14" t="str">
        <f>'申込書（個人種目）'!AA21</f>
        <v/>
      </c>
      <c r="H15" s="24" t="str">
        <f>'申込書（個人種目）'!AB21</f>
        <v/>
      </c>
      <c r="I15" s="24" t="str">
        <f>'申込書（個人種目）'!AC21</f>
        <v/>
      </c>
      <c r="J15" s="24" t="str">
        <f>'申込書（個人種目）'!AD21</f>
        <v/>
      </c>
      <c r="K15" s="14" t="str">
        <f>IF(ISBLANK('申込書（個人種目）'!AE21),"",'申込書（個人種目）'!AE21)</f>
        <v/>
      </c>
    </row>
    <row r="16" spans="1:11" x14ac:dyDescent="0.15">
      <c r="A16" s="14">
        <v>15</v>
      </c>
      <c r="B16" s="14" t="str">
        <f>'申込書（個人種目）'!R22</f>
        <v/>
      </c>
      <c r="C16" s="14" t="str">
        <f>'申込書（個人種目）'!X22</f>
        <v xml:space="preserve"> </v>
      </c>
      <c r="D16" s="14" t="e">
        <f>'申込書（個人種目）'!#REF!</f>
        <v>#REF!</v>
      </c>
      <c r="E16" s="14" t="str">
        <f>'申込書（個人種目）'!Y22</f>
        <v/>
      </c>
      <c r="F16" s="14" t="str">
        <f>'申込書（個人種目）'!Z22</f>
        <v/>
      </c>
      <c r="G16" s="14" t="str">
        <f>'申込書（個人種目）'!AA22</f>
        <v/>
      </c>
      <c r="H16" s="24" t="str">
        <f>'申込書（個人種目）'!AB22</f>
        <v/>
      </c>
      <c r="I16" s="24" t="str">
        <f>'申込書（個人種目）'!AC22</f>
        <v/>
      </c>
      <c r="J16" s="24" t="str">
        <f>'申込書（個人種目）'!AD22</f>
        <v/>
      </c>
      <c r="K16" s="14" t="str">
        <f>IF(ISBLANK('申込書（個人種目）'!AE22),"",'申込書（個人種目）'!AE22)</f>
        <v/>
      </c>
    </row>
    <row r="17" spans="1:11" x14ac:dyDescent="0.15">
      <c r="A17" s="14">
        <v>16</v>
      </c>
      <c r="B17" s="14" t="str">
        <f>'申込書（個人種目）'!R23</f>
        <v/>
      </c>
      <c r="C17" s="14" t="str">
        <f>'申込書（個人種目）'!X23</f>
        <v xml:space="preserve"> </v>
      </c>
      <c r="D17" s="14" t="e">
        <f>'申込書（個人種目）'!#REF!</f>
        <v>#REF!</v>
      </c>
      <c r="E17" s="14" t="str">
        <f>'申込書（個人種目）'!Y23</f>
        <v/>
      </c>
      <c r="F17" s="14" t="str">
        <f>'申込書（個人種目）'!Z23</f>
        <v/>
      </c>
      <c r="G17" s="14" t="str">
        <f>'申込書（個人種目）'!AA23</f>
        <v/>
      </c>
      <c r="H17" s="24" t="str">
        <f>'申込書（個人種目）'!AB23</f>
        <v/>
      </c>
      <c r="I17" s="24" t="str">
        <f>'申込書（個人種目）'!AC23</f>
        <v/>
      </c>
      <c r="J17" s="24" t="str">
        <f>'申込書（個人種目）'!AD23</f>
        <v/>
      </c>
      <c r="K17" s="14" t="str">
        <f>IF(ISBLANK('申込書（個人種目）'!AE23),"",'申込書（個人種目）'!AE23)</f>
        <v/>
      </c>
    </row>
    <row r="18" spans="1:11" x14ac:dyDescent="0.15">
      <c r="A18" s="14">
        <v>17</v>
      </c>
      <c r="B18" s="14" t="str">
        <f>'申込書（個人種目）'!R24</f>
        <v/>
      </c>
      <c r="C18" s="14" t="str">
        <f>'申込書（個人種目）'!X24</f>
        <v xml:space="preserve"> </v>
      </c>
      <c r="D18" s="14" t="e">
        <f>'申込書（個人種目）'!#REF!</f>
        <v>#REF!</v>
      </c>
      <c r="E18" s="14" t="str">
        <f>'申込書（個人種目）'!Y24</f>
        <v/>
      </c>
      <c r="F18" s="14" t="str">
        <f>'申込書（個人種目）'!Z24</f>
        <v/>
      </c>
      <c r="G18" s="14" t="str">
        <f>'申込書（個人種目）'!AA24</f>
        <v/>
      </c>
      <c r="H18" s="24" t="str">
        <f>'申込書（個人種目）'!AB24</f>
        <v/>
      </c>
      <c r="I18" s="24" t="str">
        <f>'申込書（個人種目）'!AC24</f>
        <v/>
      </c>
      <c r="J18" s="24" t="str">
        <f>'申込書（個人種目）'!AD24</f>
        <v/>
      </c>
      <c r="K18" s="14" t="str">
        <f>IF(ISBLANK('申込書（個人種目）'!AE24),"",'申込書（個人種目）'!AE24)</f>
        <v/>
      </c>
    </row>
    <row r="19" spans="1:11" x14ac:dyDescent="0.15">
      <c r="A19" s="14">
        <v>18</v>
      </c>
      <c r="B19" s="14" t="str">
        <f>'申込書（個人種目）'!R25</f>
        <v/>
      </c>
      <c r="C19" s="14" t="str">
        <f>'申込書（個人種目）'!X25</f>
        <v xml:space="preserve"> </v>
      </c>
      <c r="D19" s="14" t="e">
        <f>'申込書（個人種目）'!#REF!</f>
        <v>#REF!</v>
      </c>
      <c r="E19" s="14" t="str">
        <f>'申込書（個人種目）'!Y25</f>
        <v/>
      </c>
      <c r="F19" s="14" t="str">
        <f>'申込書（個人種目）'!Z25</f>
        <v/>
      </c>
      <c r="G19" s="14" t="str">
        <f>'申込書（個人種目）'!AA25</f>
        <v/>
      </c>
      <c r="H19" s="24" t="str">
        <f>'申込書（個人種目）'!AB25</f>
        <v/>
      </c>
      <c r="I19" s="24" t="str">
        <f>'申込書（個人種目）'!AC25</f>
        <v/>
      </c>
      <c r="J19" s="24" t="str">
        <f>'申込書（個人種目）'!AD25</f>
        <v/>
      </c>
      <c r="K19" s="14" t="str">
        <f>IF(ISBLANK('申込書（個人種目）'!AE25),"",'申込書（個人種目）'!AE25)</f>
        <v/>
      </c>
    </row>
    <row r="20" spans="1:11" x14ac:dyDescent="0.15">
      <c r="A20" s="14">
        <v>19</v>
      </c>
      <c r="B20" s="14" t="str">
        <f>'申込書（個人種目）'!R26</f>
        <v/>
      </c>
      <c r="C20" s="14" t="str">
        <f>'申込書（個人種目）'!X26</f>
        <v xml:space="preserve"> </v>
      </c>
      <c r="D20" s="14" t="e">
        <f>'申込書（個人種目）'!#REF!</f>
        <v>#REF!</v>
      </c>
      <c r="E20" s="14" t="str">
        <f>'申込書（個人種目）'!Y26</f>
        <v/>
      </c>
      <c r="F20" s="14" t="str">
        <f>'申込書（個人種目）'!Z26</f>
        <v/>
      </c>
      <c r="G20" s="14" t="str">
        <f>'申込書（個人種目）'!AA26</f>
        <v/>
      </c>
      <c r="H20" s="24" t="str">
        <f>'申込書（個人種目）'!AB26</f>
        <v/>
      </c>
      <c r="I20" s="24" t="str">
        <f>'申込書（個人種目）'!AC26</f>
        <v/>
      </c>
      <c r="J20" s="24" t="str">
        <f>'申込書（個人種目）'!AD26</f>
        <v/>
      </c>
      <c r="K20" s="14" t="str">
        <f>IF(ISBLANK('申込書（個人種目）'!AE26),"",'申込書（個人種目）'!AE26)</f>
        <v/>
      </c>
    </row>
    <row r="21" spans="1:11" x14ac:dyDescent="0.15">
      <c r="A21" s="14">
        <v>20</v>
      </c>
      <c r="B21" s="14" t="str">
        <f>'申込書（個人種目）'!R27</f>
        <v/>
      </c>
      <c r="C21" s="14" t="str">
        <f>'申込書（個人種目）'!X27</f>
        <v xml:space="preserve"> </v>
      </c>
      <c r="D21" s="14" t="e">
        <f>'申込書（個人種目）'!#REF!</f>
        <v>#REF!</v>
      </c>
      <c r="E21" s="14" t="str">
        <f>'申込書（個人種目）'!Y27</f>
        <v/>
      </c>
      <c r="F21" s="14" t="str">
        <f>'申込書（個人種目）'!Z27</f>
        <v/>
      </c>
      <c r="G21" s="14" t="str">
        <f>'申込書（個人種目）'!AA27</f>
        <v/>
      </c>
      <c r="H21" s="24" t="str">
        <f>'申込書（個人種目）'!AB27</f>
        <v/>
      </c>
      <c r="I21" s="24" t="str">
        <f>'申込書（個人種目）'!AC27</f>
        <v/>
      </c>
      <c r="J21" s="24" t="str">
        <f>'申込書（個人種目）'!AD27</f>
        <v/>
      </c>
      <c r="K21" s="14" t="str">
        <f>IF(ISBLANK('申込書（個人種目）'!AE27),"",'申込書（個人種目）'!AE27)</f>
        <v/>
      </c>
    </row>
    <row r="22" spans="1:11" x14ac:dyDescent="0.15">
      <c r="A22" s="14">
        <v>21</v>
      </c>
      <c r="B22" s="14" t="str">
        <f>'申込書（個人種目）'!R28</f>
        <v/>
      </c>
      <c r="C22" s="14" t="str">
        <f>'申込書（個人種目）'!X28</f>
        <v xml:space="preserve"> </v>
      </c>
      <c r="D22" s="14" t="e">
        <f>'申込書（個人種目）'!#REF!</f>
        <v>#REF!</v>
      </c>
      <c r="E22" s="14" t="str">
        <f>'申込書（個人種目）'!Y28</f>
        <v/>
      </c>
      <c r="F22" s="14" t="str">
        <f>'申込書（個人種目）'!Z28</f>
        <v/>
      </c>
      <c r="G22" s="14" t="str">
        <f>'申込書（個人種目）'!AA28</f>
        <v/>
      </c>
      <c r="H22" s="24" t="str">
        <f>'申込書（個人種目）'!AB28</f>
        <v/>
      </c>
      <c r="I22" s="24" t="str">
        <f>'申込書（個人種目）'!AC28</f>
        <v/>
      </c>
      <c r="J22" s="24" t="str">
        <f>'申込書（個人種目）'!AD28</f>
        <v/>
      </c>
      <c r="K22" s="14" t="str">
        <f>IF(ISBLANK('申込書（個人種目）'!AE28),"",'申込書（個人種目）'!AE28)</f>
        <v/>
      </c>
    </row>
    <row r="23" spans="1:11" x14ac:dyDescent="0.15">
      <c r="A23" s="14">
        <v>22</v>
      </c>
      <c r="B23" s="14" t="str">
        <f>'申込書（個人種目）'!R29</f>
        <v/>
      </c>
      <c r="C23" s="14" t="str">
        <f>'申込書（個人種目）'!X29</f>
        <v xml:space="preserve"> </v>
      </c>
      <c r="D23" s="14" t="e">
        <f>'申込書（個人種目）'!#REF!</f>
        <v>#REF!</v>
      </c>
      <c r="E23" s="14" t="str">
        <f>'申込書（個人種目）'!Y29</f>
        <v/>
      </c>
      <c r="F23" s="14" t="str">
        <f>'申込書（個人種目）'!Z29</f>
        <v/>
      </c>
      <c r="G23" s="14" t="str">
        <f>'申込書（個人種目）'!AA29</f>
        <v/>
      </c>
      <c r="H23" s="24" t="str">
        <f>'申込書（個人種目）'!AB29</f>
        <v/>
      </c>
      <c r="I23" s="24" t="str">
        <f>'申込書（個人種目）'!AC29</f>
        <v/>
      </c>
      <c r="J23" s="24" t="str">
        <f>'申込書（個人種目）'!AD29</f>
        <v/>
      </c>
      <c r="K23" s="14" t="str">
        <f>IF(ISBLANK('申込書（個人種目）'!AE29),"",'申込書（個人種目）'!AE29)</f>
        <v/>
      </c>
    </row>
    <row r="24" spans="1:11" x14ac:dyDescent="0.15">
      <c r="A24" s="14">
        <v>23</v>
      </c>
      <c r="B24" s="14" t="str">
        <f>'申込書（個人種目）'!R30</f>
        <v/>
      </c>
      <c r="C24" s="14" t="str">
        <f>'申込書（個人種目）'!X30</f>
        <v xml:space="preserve"> </v>
      </c>
      <c r="D24" s="14" t="e">
        <f>'申込書（個人種目）'!#REF!</f>
        <v>#REF!</v>
      </c>
      <c r="E24" s="14" t="str">
        <f>'申込書（個人種目）'!Y30</f>
        <v/>
      </c>
      <c r="F24" s="14" t="str">
        <f>'申込書（個人種目）'!Z30</f>
        <v/>
      </c>
      <c r="G24" s="14" t="str">
        <f>'申込書（個人種目）'!AA30</f>
        <v/>
      </c>
      <c r="H24" s="24" t="str">
        <f>'申込書（個人種目）'!AB30</f>
        <v/>
      </c>
      <c r="I24" s="24" t="str">
        <f>'申込書（個人種目）'!AC30</f>
        <v/>
      </c>
      <c r="J24" s="24" t="str">
        <f>'申込書（個人種目）'!AD30</f>
        <v/>
      </c>
      <c r="K24" s="14" t="str">
        <f>IF(ISBLANK('申込書（個人種目）'!AE30),"",'申込書（個人種目）'!AE30)</f>
        <v/>
      </c>
    </row>
    <row r="25" spans="1:11" x14ac:dyDescent="0.15">
      <c r="A25" s="14">
        <v>24</v>
      </c>
      <c r="B25" s="14" t="e">
        <f>'申込書（個人種目）'!#REF!</f>
        <v>#REF!</v>
      </c>
      <c r="C25" s="14" t="e">
        <f>'申込書（個人種目）'!#REF!</f>
        <v>#REF!</v>
      </c>
      <c r="D25" s="14" t="e">
        <f>'申込書（個人種目）'!#REF!</f>
        <v>#REF!</v>
      </c>
      <c r="E25" s="14" t="e">
        <f>'申込書（個人種目）'!#REF!</f>
        <v>#REF!</v>
      </c>
      <c r="F25" s="14" t="e">
        <f>'申込書（個人種目）'!#REF!</f>
        <v>#REF!</v>
      </c>
      <c r="G25" s="14" t="e">
        <f>'申込書（個人種目）'!#REF!</f>
        <v>#REF!</v>
      </c>
      <c r="H25" s="24" t="e">
        <f>'申込書（個人種目）'!#REF!</f>
        <v>#REF!</v>
      </c>
      <c r="I25" s="24" t="e">
        <f>'申込書（個人種目）'!#REF!</f>
        <v>#REF!</v>
      </c>
      <c r="J25" s="24" t="e">
        <f>'申込書（個人種目）'!#REF!</f>
        <v>#REF!</v>
      </c>
      <c r="K25" s="14" t="e">
        <f>IF(ISBLANK('申込書（個人種目）'!#REF!),"",'申込書（個人種目）'!#REF!)</f>
        <v>#REF!</v>
      </c>
    </row>
    <row r="26" spans="1:11" x14ac:dyDescent="0.15">
      <c r="A26" s="14">
        <v>25</v>
      </c>
      <c r="B26" s="14" t="str">
        <f>'申込書（個人種目）'!R47</f>
        <v/>
      </c>
      <c r="C26" s="14" t="str">
        <f>'申込書（個人種目）'!X47</f>
        <v xml:space="preserve"> </v>
      </c>
      <c r="D26" s="14" t="e">
        <f>'申込書（個人種目）'!#REF!</f>
        <v>#REF!</v>
      </c>
      <c r="E26" s="14" t="str">
        <f>'申込書（個人種目）'!Y47</f>
        <v/>
      </c>
      <c r="F26" s="14" t="str">
        <f>'申込書（個人種目）'!Z47</f>
        <v/>
      </c>
      <c r="G26" s="14" t="str">
        <f>'申込書（個人種目）'!AA47</f>
        <v/>
      </c>
      <c r="H26" s="24" t="str">
        <f>'申込書（個人種目）'!AB47</f>
        <v/>
      </c>
      <c r="I26" s="24" t="str">
        <f>'申込書（個人種目）'!AC47</f>
        <v/>
      </c>
      <c r="J26" s="24" t="str">
        <f>'申込書（個人種目）'!AD47</f>
        <v/>
      </c>
      <c r="K26" s="14" t="str">
        <f>IF(ISBLANK('申込書（個人種目）'!AE47),"",'申込書（個人種目）'!AE47)</f>
        <v/>
      </c>
    </row>
    <row r="27" spans="1:11" x14ac:dyDescent="0.15">
      <c r="A27" s="14">
        <v>26</v>
      </c>
      <c r="B27" s="14" t="str">
        <f>'申込書（個人種目）'!R63</f>
        <v/>
      </c>
      <c r="C27" s="14" t="str">
        <f>'申込書（個人種目）'!X63</f>
        <v xml:space="preserve"> </v>
      </c>
      <c r="D27" s="14" t="e">
        <f>'申込書（個人種目）'!#REF!</f>
        <v>#REF!</v>
      </c>
      <c r="E27" s="14" t="str">
        <f>'申込書（個人種目）'!Y63</f>
        <v/>
      </c>
      <c r="F27" s="14" t="str">
        <f>'申込書（個人種目）'!Z63</f>
        <v/>
      </c>
      <c r="G27" s="14" t="str">
        <f>'申込書（個人種目）'!AA63</f>
        <v/>
      </c>
      <c r="H27" s="24" t="str">
        <f>'申込書（個人種目）'!AB63</f>
        <v/>
      </c>
      <c r="I27" s="24" t="str">
        <f>'申込書（個人種目）'!AC63</f>
        <v/>
      </c>
      <c r="J27" s="24" t="str">
        <f>'申込書（個人種目）'!AD63</f>
        <v/>
      </c>
      <c r="K27" s="14" t="str">
        <f>IF(ISBLANK('申込書（個人種目）'!AE48),"",'申込書（個人種目）'!AE48)</f>
        <v/>
      </c>
    </row>
    <row r="28" spans="1:11" x14ac:dyDescent="0.15">
      <c r="A28" s="14">
        <v>27</v>
      </c>
      <c r="B28" s="14" t="str">
        <f>'申込書（個人種目）'!R64</f>
        <v/>
      </c>
      <c r="C28" s="14" t="str">
        <f>'申込書（個人種目）'!X64</f>
        <v xml:space="preserve"> </v>
      </c>
      <c r="D28" s="14" t="e">
        <f>'申込書（個人種目）'!#REF!</f>
        <v>#REF!</v>
      </c>
      <c r="E28" s="14" t="str">
        <f>'申込書（個人種目）'!Y64</f>
        <v/>
      </c>
      <c r="F28" s="14" t="str">
        <f>'申込書（個人種目）'!Z64</f>
        <v/>
      </c>
      <c r="G28" s="14" t="str">
        <f>'申込書（個人種目）'!AA64</f>
        <v/>
      </c>
      <c r="H28" s="24" t="str">
        <f>'申込書（個人種目）'!AB64</f>
        <v/>
      </c>
      <c r="I28" s="24" t="str">
        <f>'申込書（個人種目）'!AC64</f>
        <v/>
      </c>
      <c r="J28" s="24" t="str">
        <f>'申込書（個人種目）'!AD64</f>
        <v/>
      </c>
      <c r="K28" s="14" t="str">
        <f>IF(ISBLANK('申込書（個人種目）'!AE49),"",'申込書（個人種目）'!AE49)</f>
        <v/>
      </c>
    </row>
    <row r="29" spans="1:11" x14ac:dyDescent="0.15">
      <c r="A29" s="14">
        <v>28</v>
      </c>
      <c r="B29" s="14" t="str">
        <f>'申込書（個人種目）'!R65</f>
        <v/>
      </c>
      <c r="C29" s="14" t="str">
        <f>'申込書（個人種目）'!X65</f>
        <v xml:space="preserve"> </v>
      </c>
      <c r="D29" s="14" t="e">
        <f>'申込書（個人種目）'!#REF!</f>
        <v>#REF!</v>
      </c>
      <c r="E29" s="14" t="str">
        <f>'申込書（個人種目）'!Y65</f>
        <v/>
      </c>
      <c r="F29" s="14" t="str">
        <f>'申込書（個人種目）'!Z65</f>
        <v/>
      </c>
      <c r="G29" s="14" t="str">
        <f>'申込書（個人種目）'!AA65</f>
        <v/>
      </c>
      <c r="H29" s="24" t="str">
        <f>'申込書（個人種目）'!AB65</f>
        <v/>
      </c>
      <c r="I29" s="24" t="str">
        <f>'申込書（個人種目）'!AC65</f>
        <v/>
      </c>
      <c r="J29" s="24" t="str">
        <f>'申込書（個人種目）'!AD65</f>
        <v/>
      </c>
      <c r="K29" s="14" t="str">
        <f>IF(ISBLANK('申込書（個人種目）'!AE50),"",'申込書（個人種目）'!AE50)</f>
        <v/>
      </c>
    </row>
    <row r="30" spans="1:11" x14ac:dyDescent="0.15">
      <c r="A30" s="14">
        <v>29</v>
      </c>
      <c r="B30" s="14" t="str">
        <f>'申込書（個人種目）'!R66</f>
        <v/>
      </c>
      <c r="C30" s="14" t="str">
        <f>'申込書（個人種目）'!X66</f>
        <v xml:space="preserve"> </v>
      </c>
      <c r="D30" s="14" t="e">
        <f>'申込書（個人種目）'!#REF!</f>
        <v>#REF!</v>
      </c>
      <c r="E30" s="14" t="str">
        <f>'申込書（個人種目）'!Y66</f>
        <v/>
      </c>
      <c r="F30" s="14" t="str">
        <f>'申込書（個人種目）'!Z66</f>
        <v/>
      </c>
      <c r="G30" s="14" t="str">
        <f>'申込書（個人種目）'!AA66</f>
        <v/>
      </c>
      <c r="H30" s="24" t="str">
        <f>'申込書（個人種目）'!AB66</f>
        <v/>
      </c>
      <c r="I30" s="24" t="str">
        <f>'申込書（個人種目）'!AC66</f>
        <v/>
      </c>
      <c r="J30" s="24" t="str">
        <f>'申込書（個人種目）'!AD66</f>
        <v/>
      </c>
      <c r="K30" s="14" t="str">
        <f>IF(ISBLANK('申込書（個人種目）'!AE51),"",'申込書（個人種目）'!AE51)</f>
        <v/>
      </c>
    </row>
    <row r="31" spans="1:11" x14ac:dyDescent="0.15">
      <c r="A31" s="14">
        <v>30</v>
      </c>
      <c r="B31" s="14" t="str">
        <f>'申込書（個人種目）'!R67</f>
        <v/>
      </c>
      <c r="C31" s="14" t="str">
        <f>'申込書（個人種目）'!X67</f>
        <v xml:space="preserve"> </v>
      </c>
      <c r="D31" s="14" t="e">
        <f>'申込書（個人種目）'!#REF!</f>
        <v>#REF!</v>
      </c>
      <c r="E31" s="14" t="str">
        <f>'申込書（個人種目）'!Y67</f>
        <v/>
      </c>
      <c r="F31" s="14" t="str">
        <f>'申込書（個人種目）'!Z67</f>
        <v/>
      </c>
      <c r="G31" s="14" t="str">
        <f>'申込書（個人種目）'!AA67</f>
        <v/>
      </c>
      <c r="H31" s="24" t="str">
        <f>'申込書（個人種目）'!AB67</f>
        <v/>
      </c>
      <c r="I31" s="24" t="str">
        <f>'申込書（個人種目）'!AC67</f>
        <v/>
      </c>
      <c r="J31" s="24" t="str">
        <f>'申込書（個人種目）'!AD67</f>
        <v/>
      </c>
      <c r="K31" s="14" t="str">
        <f>IF(ISBLANK('申込書（個人種目）'!AE52),"",'申込書（個人種目）'!AE52)</f>
        <v/>
      </c>
    </row>
    <row r="32" spans="1:11" x14ac:dyDescent="0.15">
      <c r="A32" s="14">
        <v>31</v>
      </c>
      <c r="B32" s="14" t="str">
        <f>'申込書（個人種目）'!R68</f>
        <v/>
      </c>
      <c r="C32" s="14" t="str">
        <f>'申込書（個人種目）'!X68</f>
        <v xml:space="preserve"> </v>
      </c>
      <c r="D32" s="14" t="e">
        <f>'申込書（個人種目）'!#REF!</f>
        <v>#REF!</v>
      </c>
      <c r="E32" s="14" t="str">
        <f>'申込書（個人種目）'!Y68</f>
        <v/>
      </c>
      <c r="F32" s="14" t="str">
        <f>'申込書（個人種目）'!Z68</f>
        <v/>
      </c>
      <c r="G32" s="14" t="str">
        <f>'申込書（個人種目）'!AA68</f>
        <v/>
      </c>
      <c r="H32" s="24" t="str">
        <f>'申込書（個人種目）'!AB68</f>
        <v/>
      </c>
      <c r="I32" s="24" t="str">
        <f>'申込書（個人種目）'!AC68</f>
        <v/>
      </c>
      <c r="J32" s="24" t="str">
        <f>'申込書（個人種目）'!AD68</f>
        <v/>
      </c>
      <c r="K32" s="14" t="str">
        <f>IF(ISBLANK('申込書（個人種目）'!AE53),"",'申込書（個人種目）'!AE53)</f>
        <v/>
      </c>
    </row>
    <row r="33" spans="1:11" x14ac:dyDescent="0.15">
      <c r="A33" s="14">
        <v>32</v>
      </c>
      <c r="B33" s="14" t="str">
        <f>'申込書（個人種目）'!R69</f>
        <v/>
      </c>
      <c r="C33" s="14" t="str">
        <f>'申込書（個人種目）'!X69</f>
        <v xml:space="preserve"> </v>
      </c>
      <c r="D33" s="14" t="e">
        <f>'申込書（個人種目）'!#REF!</f>
        <v>#REF!</v>
      </c>
      <c r="E33" s="14" t="str">
        <f>'申込書（個人種目）'!Y69</f>
        <v/>
      </c>
      <c r="F33" s="14" t="str">
        <f>'申込書（個人種目）'!Z69</f>
        <v/>
      </c>
      <c r="G33" s="14" t="str">
        <f>'申込書（個人種目）'!AA69</f>
        <v/>
      </c>
      <c r="H33" s="24" t="str">
        <f>'申込書（個人種目）'!AB69</f>
        <v/>
      </c>
      <c r="I33" s="24" t="str">
        <f>'申込書（個人種目）'!AC69</f>
        <v/>
      </c>
      <c r="J33" s="24" t="str">
        <f>'申込書（個人種目）'!AD69</f>
        <v/>
      </c>
      <c r="K33" s="14" t="str">
        <f>IF(ISBLANK('申込書（個人種目）'!AE54),"",'申込書（個人種目）'!AE54)</f>
        <v/>
      </c>
    </row>
    <row r="34" spans="1:11" x14ac:dyDescent="0.15">
      <c r="A34" s="14">
        <v>33</v>
      </c>
      <c r="B34" s="14" t="str">
        <f>'申込書（個人種目）'!R70</f>
        <v/>
      </c>
      <c r="C34" s="14" t="str">
        <f>'申込書（個人種目）'!X70</f>
        <v xml:space="preserve"> </v>
      </c>
      <c r="D34" s="14" t="e">
        <f>'申込書（個人種目）'!#REF!</f>
        <v>#REF!</v>
      </c>
      <c r="E34" s="14" t="str">
        <f>'申込書（個人種目）'!Y70</f>
        <v/>
      </c>
      <c r="F34" s="14" t="str">
        <f>'申込書（個人種目）'!Z70</f>
        <v/>
      </c>
      <c r="G34" s="14" t="str">
        <f>'申込書（個人種目）'!AA70</f>
        <v/>
      </c>
      <c r="H34" s="24" t="str">
        <f>'申込書（個人種目）'!AB70</f>
        <v/>
      </c>
      <c r="I34" s="24" t="str">
        <f>'申込書（個人種目）'!AC70</f>
        <v/>
      </c>
      <c r="J34" s="24" t="str">
        <f>'申込書（個人種目）'!AD70</f>
        <v/>
      </c>
      <c r="K34" s="14" t="str">
        <f>IF(ISBLANK('申込書（個人種目）'!AE55),"",'申込書（個人種目）'!AE55)</f>
        <v/>
      </c>
    </row>
    <row r="35" spans="1:11" x14ac:dyDescent="0.15">
      <c r="A35" s="14">
        <v>34</v>
      </c>
      <c r="B35" s="14" t="str">
        <f>'申込書（個人種目）'!R86</f>
        <v/>
      </c>
      <c r="C35" s="14" t="str">
        <f>'申込書（個人種目）'!X86</f>
        <v xml:space="preserve"> </v>
      </c>
      <c r="D35" s="14" t="e">
        <f>'申込書（個人種目）'!#REF!</f>
        <v>#REF!</v>
      </c>
      <c r="E35" s="14" t="str">
        <f>'申込書（個人種目）'!Y86</f>
        <v/>
      </c>
      <c r="F35" s="14" t="str">
        <f>'申込書（個人種目）'!Z86</f>
        <v/>
      </c>
      <c r="G35" s="14" t="str">
        <f>'申込書（個人種目）'!AA86</f>
        <v/>
      </c>
      <c r="H35" s="24" t="str">
        <f>'申込書（個人種目）'!AB86</f>
        <v/>
      </c>
      <c r="I35" s="24" t="str">
        <f>'申込書（個人種目）'!AC86</f>
        <v/>
      </c>
      <c r="J35" s="24" t="str">
        <f>'申込書（個人種目）'!AD86</f>
        <v/>
      </c>
      <c r="K35" s="14" t="str">
        <f>IF(ISBLANK('申込書（個人種目）'!AE56),"",'申込書（個人種目）'!AE56)</f>
        <v/>
      </c>
    </row>
    <row r="36" spans="1:11" x14ac:dyDescent="0.15">
      <c r="A36" s="14">
        <v>35</v>
      </c>
      <c r="B36" s="14" t="str">
        <f>'申込書（個人種目）'!R87</f>
        <v/>
      </c>
      <c r="C36" s="14" t="str">
        <f>'申込書（個人種目）'!X87</f>
        <v xml:space="preserve"> </v>
      </c>
      <c r="D36" s="14" t="e">
        <f>'申込書（個人種目）'!#REF!</f>
        <v>#REF!</v>
      </c>
      <c r="E36" s="14" t="str">
        <f>'申込書（個人種目）'!Y87</f>
        <v/>
      </c>
      <c r="F36" s="14" t="str">
        <f>'申込書（個人種目）'!Z87</f>
        <v/>
      </c>
      <c r="G36" s="14" t="str">
        <f>'申込書（個人種目）'!AA87</f>
        <v/>
      </c>
      <c r="H36" s="24" t="str">
        <f>'申込書（個人種目）'!AB87</f>
        <v/>
      </c>
      <c r="I36" s="24" t="str">
        <f>'申込書（個人種目）'!AC87</f>
        <v/>
      </c>
      <c r="J36" s="24" t="str">
        <f>'申込書（個人種目）'!AD87</f>
        <v/>
      </c>
      <c r="K36" s="14" t="str">
        <f>IF(ISBLANK('申込書（個人種目）'!AE57),"",'申込書（個人種目）'!AE57)</f>
        <v/>
      </c>
    </row>
    <row r="37" spans="1:11" x14ac:dyDescent="0.15">
      <c r="A37" s="14">
        <v>36</v>
      </c>
      <c r="B37" s="14" t="str">
        <f>'申込書（個人種目）'!R88</f>
        <v/>
      </c>
      <c r="C37" s="14" t="str">
        <f>'申込書（個人種目）'!X88</f>
        <v xml:space="preserve"> </v>
      </c>
      <c r="D37" s="14" t="e">
        <f>'申込書（個人種目）'!#REF!</f>
        <v>#REF!</v>
      </c>
      <c r="E37" s="14" t="str">
        <f>'申込書（個人種目）'!Y88</f>
        <v/>
      </c>
      <c r="F37" s="14" t="str">
        <f>'申込書（個人種目）'!Z88</f>
        <v/>
      </c>
      <c r="G37" s="14" t="str">
        <f>'申込書（個人種目）'!AA88</f>
        <v/>
      </c>
      <c r="H37" s="24" t="str">
        <f>'申込書（個人種目）'!AB88</f>
        <v/>
      </c>
      <c r="I37" s="24" t="str">
        <f>'申込書（個人種目）'!AC88</f>
        <v/>
      </c>
      <c r="J37" s="24" t="str">
        <f>'申込書（個人種目）'!AD88</f>
        <v/>
      </c>
      <c r="K37" s="14" t="str">
        <f>IF(ISBLANK('申込書（個人種目）'!AE58),"",'申込書（個人種目）'!AE58)</f>
        <v/>
      </c>
    </row>
    <row r="38" spans="1:11" x14ac:dyDescent="0.15">
      <c r="A38" s="14">
        <v>37</v>
      </c>
      <c r="B38" s="14" t="str">
        <f>'申込書（個人種目）'!R89</f>
        <v/>
      </c>
      <c r="C38" s="14" t="str">
        <f>'申込書（個人種目）'!X89</f>
        <v xml:space="preserve"> </v>
      </c>
      <c r="D38" s="14" t="e">
        <f>'申込書（個人種目）'!#REF!</f>
        <v>#REF!</v>
      </c>
      <c r="E38" s="14" t="str">
        <f>'申込書（個人種目）'!Y89</f>
        <v/>
      </c>
      <c r="F38" s="14" t="str">
        <f>'申込書（個人種目）'!Z89</f>
        <v/>
      </c>
      <c r="G38" s="14" t="str">
        <f>'申込書（個人種目）'!AA89</f>
        <v/>
      </c>
      <c r="H38" s="24" t="str">
        <f>'申込書（個人種目）'!AB89</f>
        <v/>
      </c>
      <c r="I38" s="24" t="str">
        <f>'申込書（個人種目）'!AC89</f>
        <v/>
      </c>
      <c r="J38" s="24" t="str">
        <f>'申込書（個人種目）'!AD89</f>
        <v/>
      </c>
      <c r="K38" s="14" t="str">
        <f>IF(ISBLANK('申込書（個人種目）'!AE59),"",'申込書（個人種目）'!AE59)</f>
        <v/>
      </c>
    </row>
    <row r="39" spans="1:11" x14ac:dyDescent="0.15">
      <c r="A39" s="14">
        <v>38</v>
      </c>
      <c r="B39" s="14" t="str">
        <f>'申込書（個人種目）'!R90</f>
        <v/>
      </c>
      <c r="C39" s="14" t="str">
        <f>'申込書（個人種目）'!X90</f>
        <v xml:space="preserve"> </v>
      </c>
      <c r="D39" s="14" t="e">
        <f>'申込書（個人種目）'!#REF!</f>
        <v>#REF!</v>
      </c>
      <c r="E39" s="14" t="str">
        <f>'申込書（個人種目）'!Y90</f>
        <v/>
      </c>
      <c r="F39" s="14" t="str">
        <f>'申込書（個人種目）'!Z90</f>
        <v/>
      </c>
      <c r="G39" s="14" t="str">
        <f>'申込書（個人種目）'!AA90</f>
        <v/>
      </c>
      <c r="H39" s="24" t="str">
        <f>'申込書（個人種目）'!AB90</f>
        <v/>
      </c>
      <c r="I39" s="24" t="str">
        <f>'申込書（個人種目）'!AC90</f>
        <v/>
      </c>
      <c r="J39" s="24" t="str">
        <f>'申込書（個人種目）'!AD90</f>
        <v/>
      </c>
      <c r="K39" s="14" t="str">
        <f>IF(ISBLANK('申込書（個人種目）'!AE60),"",'申込書（個人種目）'!AE60)</f>
        <v/>
      </c>
    </row>
    <row r="40" spans="1:11" x14ac:dyDescent="0.15">
      <c r="A40" s="14">
        <v>39</v>
      </c>
      <c r="B40" s="14" t="str">
        <f>'申込書（個人種目）'!R91</f>
        <v/>
      </c>
      <c r="C40" s="14" t="str">
        <f>'申込書（個人種目）'!X91</f>
        <v xml:space="preserve"> </v>
      </c>
      <c r="D40" s="14" t="e">
        <f>'申込書（個人種目）'!#REF!</f>
        <v>#REF!</v>
      </c>
      <c r="E40" s="14" t="str">
        <f>'申込書（個人種目）'!Y91</f>
        <v/>
      </c>
      <c r="F40" s="14" t="str">
        <f>'申込書（個人種目）'!Z91</f>
        <v/>
      </c>
      <c r="G40" s="14" t="str">
        <f>'申込書（個人種目）'!AA91</f>
        <v/>
      </c>
      <c r="H40" s="24" t="str">
        <f>'申込書（個人種目）'!AB91</f>
        <v/>
      </c>
      <c r="I40" s="24" t="str">
        <f>'申込書（個人種目）'!AC91</f>
        <v/>
      </c>
      <c r="J40" s="24" t="str">
        <f>'申込書（個人種目）'!AD91</f>
        <v/>
      </c>
      <c r="K40" s="14" t="str">
        <f>IF(ISBLANK('申込書（個人種目）'!AE61),"",'申込書（個人種目）'!AE61)</f>
        <v/>
      </c>
    </row>
    <row r="41" spans="1:11" x14ac:dyDescent="0.15">
      <c r="A41" s="14">
        <v>40</v>
      </c>
      <c r="B41" s="14" t="str">
        <f>'申込書（個人種目）'!R92</f>
        <v/>
      </c>
      <c r="C41" s="14" t="str">
        <f>'申込書（個人種目）'!X92</f>
        <v xml:space="preserve"> </v>
      </c>
      <c r="D41" s="14" t="e">
        <f>'申込書（個人種目）'!#REF!</f>
        <v>#REF!</v>
      </c>
      <c r="E41" s="14" t="str">
        <f>'申込書（個人種目）'!Y92</f>
        <v/>
      </c>
      <c r="F41" s="14" t="str">
        <f>'申込書（個人種目）'!Z92</f>
        <v/>
      </c>
      <c r="G41" s="14" t="str">
        <f>'申込書（個人種目）'!AA92</f>
        <v/>
      </c>
      <c r="H41" s="24" t="str">
        <f>'申込書（個人種目）'!AB92</f>
        <v/>
      </c>
      <c r="I41" s="24" t="str">
        <f>'申込書（個人種目）'!AC92</f>
        <v/>
      </c>
      <c r="J41" s="24" t="str">
        <f>'申込書（個人種目）'!AD92</f>
        <v/>
      </c>
      <c r="K41" s="14" t="str">
        <f>IF(ISBLANK('申込書（個人種目）'!AE62),"",'申込書（個人種目）'!AE62)</f>
        <v/>
      </c>
    </row>
    <row r="42" spans="1:11" x14ac:dyDescent="0.15">
      <c r="A42" s="14">
        <v>41</v>
      </c>
      <c r="B42" s="14" t="str">
        <f>'申込書（個人種目）'!R93</f>
        <v/>
      </c>
      <c r="C42" s="14" t="str">
        <f>'申込書（個人種目）'!X93</f>
        <v xml:space="preserve"> </v>
      </c>
      <c r="D42" s="14" t="e">
        <f>'申込書（個人種目）'!#REF!</f>
        <v>#REF!</v>
      </c>
      <c r="E42" s="14" t="str">
        <f>'申込書（個人種目）'!Y93</f>
        <v/>
      </c>
      <c r="F42" s="14" t="str">
        <f>'申込書（個人種目）'!Z93</f>
        <v/>
      </c>
      <c r="G42" s="14" t="str">
        <f>'申込書（個人種目）'!AA93</f>
        <v/>
      </c>
      <c r="H42" s="24" t="str">
        <f>'申込書（個人種目）'!AB93</f>
        <v/>
      </c>
      <c r="I42" s="24" t="str">
        <f>'申込書（個人種目）'!AC93</f>
        <v/>
      </c>
      <c r="J42" s="24" t="str">
        <f>'申込書（個人種目）'!AD93</f>
        <v/>
      </c>
      <c r="K42" s="14" t="str">
        <f>IF(ISBLANK('申込書（個人種目）'!AE63),"",'申込書（個人種目）'!AE63)</f>
        <v/>
      </c>
    </row>
    <row r="43" spans="1:11" x14ac:dyDescent="0.15">
      <c r="A43" s="14">
        <v>42</v>
      </c>
      <c r="B43" s="14" t="str">
        <f>'申込書（個人種目）'!R94</f>
        <v/>
      </c>
      <c r="C43" s="14" t="str">
        <f>'申込書（個人種目）'!X94</f>
        <v xml:space="preserve"> </v>
      </c>
      <c r="D43" s="14" t="e">
        <f>'申込書（個人種目）'!#REF!</f>
        <v>#REF!</v>
      </c>
      <c r="E43" s="14" t="str">
        <f>'申込書（個人種目）'!Y94</f>
        <v/>
      </c>
      <c r="F43" s="14" t="str">
        <f>'申込書（個人種目）'!Z94</f>
        <v/>
      </c>
      <c r="G43" s="14" t="str">
        <f>'申込書（個人種目）'!AA94</f>
        <v/>
      </c>
      <c r="H43" s="24" t="str">
        <f>'申込書（個人種目）'!AB94</f>
        <v/>
      </c>
      <c r="I43" s="24" t="str">
        <f>'申込書（個人種目）'!AC94</f>
        <v/>
      </c>
      <c r="J43" s="24" t="str">
        <f>'申込書（個人種目）'!AD94</f>
        <v/>
      </c>
      <c r="K43" s="14" t="str">
        <f>IF(ISBLANK('申込書（個人種目）'!AE64),"",'申込書（個人種目）'!AE64)</f>
        <v/>
      </c>
    </row>
    <row r="44" spans="1:11" x14ac:dyDescent="0.15">
      <c r="A44" s="14">
        <v>43</v>
      </c>
      <c r="B44" s="14" t="str">
        <f>'申込書（個人種目）'!R95</f>
        <v/>
      </c>
      <c r="C44" s="14" t="str">
        <f>'申込書（個人種目）'!X95</f>
        <v xml:space="preserve"> </v>
      </c>
      <c r="D44" s="14" t="e">
        <f>'申込書（個人種目）'!#REF!</f>
        <v>#REF!</v>
      </c>
      <c r="E44" s="14" t="str">
        <f>'申込書（個人種目）'!Y95</f>
        <v/>
      </c>
      <c r="F44" s="14" t="str">
        <f>'申込書（個人種目）'!Z95</f>
        <v/>
      </c>
      <c r="G44" s="14" t="str">
        <f>'申込書（個人種目）'!AA95</f>
        <v/>
      </c>
      <c r="H44" s="24" t="str">
        <f>'申込書（個人種目）'!AB95</f>
        <v/>
      </c>
      <c r="I44" s="24" t="str">
        <f>'申込書（個人種目）'!AC95</f>
        <v/>
      </c>
      <c r="J44" s="24" t="str">
        <f>'申込書（個人種目）'!AD95</f>
        <v/>
      </c>
      <c r="K44" s="14" t="str">
        <f>IF(ISBLANK('申込書（個人種目）'!AE65),"",'申込書（個人種目）'!AE65)</f>
        <v/>
      </c>
    </row>
    <row r="45" spans="1:11" x14ac:dyDescent="0.15">
      <c r="A45" s="14">
        <v>44</v>
      </c>
      <c r="B45" s="14" t="str">
        <f>'申込書（個人種目）'!R96</f>
        <v/>
      </c>
      <c r="C45" s="14" t="str">
        <f>'申込書（個人種目）'!X96</f>
        <v xml:space="preserve"> </v>
      </c>
      <c r="D45" s="14" t="e">
        <f>'申込書（個人種目）'!#REF!</f>
        <v>#REF!</v>
      </c>
      <c r="E45" s="14" t="str">
        <f>'申込書（個人種目）'!Y96</f>
        <v/>
      </c>
      <c r="F45" s="14" t="str">
        <f>'申込書（個人種目）'!Z96</f>
        <v/>
      </c>
      <c r="G45" s="14" t="str">
        <f>'申込書（個人種目）'!AA96</f>
        <v/>
      </c>
      <c r="H45" s="24" t="str">
        <f>'申込書（個人種目）'!AB96</f>
        <v/>
      </c>
      <c r="I45" s="24" t="str">
        <f>'申込書（個人種目）'!AC96</f>
        <v/>
      </c>
      <c r="J45" s="24" t="str">
        <f>'申込書（個人種目）'!AD96</f>
        <v/>
      </c>
      <c r="K45" s="14" t="str">
        <f>IF(ISBLANK('申込書（個人種目）'!AE66),"",'申込書（個人種目）'!AE66)</f>
        <v/>
      </c>
    </row>
    <row r="46" spans="1:11" x14ac:dyDescent="0.15">
      <c r="A46" s="14">
        <v>45</v>
      </c>
      <c r="B46" s="14" t="str">
        <f>'申込書（個人種目）'!R97</f>
        <v/>
      </c>
      <c r="C46" s="14" t="str">
        <f>'申込書（個人種目）'!X97</f>
        <v xml:space="preserve"> </v>
      </c>
      <c r="D46" s="14" t="e">
        <f>'申込書（個人種目）'!#REF!</f>
        <v>#REF!</v>
      </c>
      <c r="E46" s="14" t="str">
        <f>'申込書（個人種目）'!Y97</f>
        <v/>
      </c>
      <c r="F46" s="14" t="str">
        <f>'申込書（個人種目）'!Z97</f>
        <v/>
      </c>
      <c r="G46" s="14" t="str">
        <f>'申込書（個人種目）'!AA97</f>
        <v/>
      </c>
      <c r="H46" s="24" t="str">
        <f>'申込書（個人種目）'!AB97</f>
        <v/>
      </c>
      <c r="I46" s="24" t="str">
        <f>'申込書（個人種目）'!AC97</f>
        <v/>
      </c>
      <c r="J46" s="24" t="str">
        <f>'申込書（個人種目）'!AD97</f>
        <v/>
      </c>
      <c r="K46" s="14" t="str">
        <f>IF(ISBLANK('申込書（個人種目）'!AE67),"",'申込書（個人種目）'!AE67)</f>
        <v/>
      </c>
    </row>
    <row r="47" spans="1:11" x14ac:dyDescent="0.15">
      <c r="A47" s="14">
        <v>46</v>
      </c>
      <c r="B47" s="14" t="str">
        <f>'申込書（個人種目）'!R98</f>
        <v/>
      </c>
      <c r="C47" s="14" t="str">
        <f>'申込書（個人種目）'!X98</f>
        <v xml:space="preserve"> </v>
      </c>
      <c r="D47" s="14" t="e">
        <f>'申込書（個人種目）'!#REF!</f>
        <v>#REF!</v>
      </c>
      <c r="E47" s="14" t="str">
        <f>'申込書（個人種目）'!Y98</f>
        <v/>
      </c>
      <c r="F47" s="14" t="str">
        <f>'申込書（個人種目）'!Z98</f>
        <v/>
      </c>
      <c r="G47" s="14" t="str">
        <f>'申込書（個人種目）'!AA98</f>
        <v/>
      </c>
      <c r="H47" s="24" t="str">
        <f>'申込書（個人種目）'!AB98</f>
        <v/>
      </c>
      <c r="I47" s="24" t="str">
        <f>'申込書（個人種目）'!AC98</f>
        <v/>
      </c>
      <c r="J47" s="24" t="str">
        <f>'申込書（個人種目）'!AD98</f>
        <v/>
      </c>
      <c r="K47" s="14" t="str">
        <f>IF(ISBLANK('申込書（個人種目）'!AE68),"",'申込書（個人種目）'!AE68)</f>
        <v/>
      </c>
    </row>
    <row r="48" spans="1:11" x14ac:dyDescent="0.15">
      <c r="A48" s="14">
        <v>47</v>
      </c>
      <c r="B48" s="14" t="str">
        <f>'申込書（個人種目）'!R99</f>
        <v/>
      </c>
      <c r="C48" s="14" t="str">
        <f>'申込書（個人種目）'!X99</f>
        <v xml:space="preserve"> </v>
      </c>
      <c r="D48" s="14" t="e">
        <f>'申込書（個人種目）'!#REF!</f>
        <v>#REF!</v>
      </c>
      <c r="E48" s="14" t="str">
        <f>'申込書（個人種目）'!Y99</f>
        <v/>
      </c>
      <c r="F48" s="14" t="str">
        <f>'申込書（個人種目）'!Z99</f>
        <v/>
      </c>
      <c r="G48" s="14" t="str">
        <f>'申込書（個人種目）'!AA99</f>
        <v/>
      </c>
      <c r="H48" s="24" t="str">
        <f>'申込書（個人種目）'!AB99</f>
        <v/>
      </c>
      <c r="I48" s="24" t="str">
        <f>'申込書（個人種目）'!AC99</f>
        <v/>
      </c>
      <c r="J48" s="24" t="str">
        <f>'申込書（個人種目）'!AD99</f>
        <v/>
      </c>
      <c r="K48" s="14" t="str">
        <f>IF(ISBLANK('申込書（個人種目）'!AE69),"",'申込書（個人種目）'!AE69)</f>
        <v/>
      </c>
    </row>
    <row r="49" spans="1:11" x14ac:dyDescent="0.15">
      <c r="A49" s="14">
        <v>48</v>
      </c>
      <c r="B49" s="14" t="str">
        <f>'申込書（個人種目）'!R100</f>
        <v/>
      </c>
      <c r="C49" s="14" t="str">
        <f>'申込書（個人種目）'!X100</f>
        <v xml:space="preserve"> </v>
      </c>
      <c r="D49" s="14" t="e">
        <f>'申込書（個人種目）'!#REF!</f>
        <v>#REF!</v>
      </c>
      <c r="E49" s="14" t="str">
        <f>'申込書（個人種目）'!Y100</f>
        <v/>
      </c>
      <c r="F49" s="14" t="str">
        <f>'申込書（個人種目）'!Z100</f>
        <v/>
      </c>
      <c r="G49" s="14" t="str">
        <f>'申込書（個人種目）'!AA100</f>
        <v/>
      </c>
      <c r="H49" s="24" t="str">
        <f>'申込書（個人種目）'!AB100</f>
        <v/>
      </c>
      <c r="I49" s="24" t="str">
        <f>'申込書（個人種目）'!AC100</f>
        <v/>
      </c>
      <c r="J49" s="24" t="str">
        <f>'申込書（個人種目）'!AD100</f>
        <v/>
      </c>
      <c r="K49" s="14" t="str">
        <f>IF(ISBLANK('申込書（個人種目）'!AE70),"",'申込書（個人種目）'!AE70)</f>
        <v/>
      </c>
    </row>
    <row r="50" spans="1:11" x14ac:dyDescent="0.15">
      <c r="A50" s="14">
        <v>49</v>
      </c>
      <c r="B50" s="14" t="str">
        <f>'申込書（個人種目）'!R101</f>
        <v/>
      </c>
      <c r="C50" s="14" t="str">
        <f>'申込書（個人種目）'!X101</f>
        <v xml:space="preserve"> </v>
      </c>
      <c r="D50" s="14" t="e">
        <f>'申込書（個人種目）'!#REF!</f>
        <v>#REF!</v>
      </c>
      <c r="E50" s="14" t="str">
        <f>'申込書（個人種目）'!Y101</f>
        <v/>
      </c>
      <c r="F50" s="14" t="str">
        <f>'申込書（個人種目）'!Z101</f>
        <v/>
      </c>
      <c r="G50" s="14" t="str">
        <f>'申込書（個人種目）'!AA101</f>
        <v/>
      </c>
      <c r="H50" s="24" t="str">
        <f>'申込書（個人種目）'!AB101</f>
        <v/>
      </c>
      <c r="I50" s="24" t="str">
        <f>'申込書（個人種目）'!AC101</f>
        <v/>
      </c>
      <c r="J50" s="24" t="str">
        <f>'申込書（個人種目）'!AD101</f>
        <v/>
      </c>
      <c r="K50" s="14" t="str">
        <f>IF(ISBLANK('申込書（個人種目）'!AE86),"",'申込書（個人種目）'!AE86)</f>
        <v/>
      </c>
    </row>
    <row r="51" spans="1:11" x14ac:dyDescent="0.15">
      <c r="A51" s="14">
        <v>50</v>
      </c>
      <c r="B51" s="14" t="str">
        <f>'申込書（個人種目）'!R102</f>
        <v/>
      </c>
      <c r="C51" s="14" t="str">
        <f>'申込書（個人種目）'!X102</f>
        <v xml:space="preserve"> </v>
      </c>
      <c r="D51" s="14" t="e">
        <f>'申込書（個人種目）'!#REF!</f>
        <v>#REF!</v>
      </c>
      <c r="E51" s="14" t="str">
        <f>'申込書（個人種目）'!Y102</f>
        <v/>
      </c>
      <c r="F51" s="14" t="str">
        <f>'申込書（個人種目）'!Z102</f>
        <v/>
      </c>
      <c r="G51" s="14" t="str">
        <f>'申込書（個人種目）'!AA102</f>
        <v/>
      </c>
      <c r="H51" s="24" t="str">
        <f>'申込書（個人種目）'!AB102</f>
        <v/>
      </c>
      <c r="I51" s="24" t="str">
        <f>'申込書（個人種目）'!AC102</f>
        <v/>
      </c>
      <c r="J51" s="24" t="str">
        <f>'申込書（個人種目）'!AD102</f>
        <v/>
      </c>
      <c r="K51" s="14" t="str">
        <f>IF(ISBLANK('申込書（個人種目）'!AE87),"",'申込書（個人種目）'!AE87)</f>
        <v/>
      </c>
    </row>
    <row r="52" spans="1:11" x14ac:dyDescent="0.15">
      <c r="A52" s="14">
        <v>51</v>
      </c>
      <c r="B52" s="14" t="str">
        <f>'申込書（個人種目）'!R118</f>
        <v/>
      </c>
      <c r="C52" s="14" t="str">
        <f>'申込書（個人種目）'!X118</f>
        <v xml:space="preserve"> </v>
      </c>
      <c r="D52" s="14" t="e">
        <f>'申込書（個人種目）'!#REF!</f>
        <v>#REF!</v>
      </c>
      <c r="E52" s="14" t="str">
        <f>'申込書（個人種目）'!Y118</f>
        <v/>
      </c>
      <c r="F52" s="14" t="str">
        <f>'申込書（個人種目）'!Z118</f>
        <v/>
      </c>
      <c r="G52" s="14" t="str">
        <f>'申込書（個人種目）'!AA118</f>
        <v/>
      </c>
      <c r="H52" s="24" t="str">
        <f>'申込書（個人種目）'!AB118</f>
        <v/>
      </c>
      <c r="I52" s="24" t="str">
        <f>'申込書（個人種目）'!AC118</f>
        <v/>
      </c>
      <c r="J52" s="24" t="str">
        <f>'申込書（個人種目）'!AD118</f>
        <v/>
      </c>
      <c r="K52" s="14" t="str">
        <f>IF(ISBLANK('申込書（個人種目）'!AE88),"",'申込書（個人種目）'!AE88)</f>
        <v/>
      </c>
    </row>
    <row r="53" spans="1:11" x14ac:dyDescent="0.15">
      <c r="A53" s="14">
        <v>52</v>
      </c>
      <c r="B53" s="14" t="str">
        <f>'申込書（個人種目）'!R119</f>
        <v/>
      </c>
      <c r="C53" s="14" t="str">
        <f>'申込書（個人種目）'!X119</f>
        <v xml:space="preserve"> </v>
      </c>
      <c r="D53" s="14" t="e">
        <f>'申込書（個人種目）'!#REF!</f>
        <v>#REF!</v>
      </c>
      <c r="E53" s="14" t="str">
        <f>'申込書（個人種目）'!Y119</f>
        <v/>
      </c>
      <c r="F53" s="14" t="str">
        <f>'申込書（個人種目）'!Z119</f>
        <v/>
      </c>
      <c r="G53" s="14" t="str">
        <f>'申込書（個人種目）'!AA119</f>
        <v/>
      </c>
      <c r="H53" s="24" t="str">
        <f>'申込書（個人種目）'!AB119</f>
        <v/>
      </c>
      <c r="I53" s="24" t="str">
        <f>'申込書（個人種目）'!AC119</f>
        <v/>
      </c>
      <c r="J53" s="24" t="str">
        <f>'申込書（個人種目）'!AD119</f>
        <v/>
      </c>
      <c r="K53" s="14" t="str">
        <f>IF(ISBLANK('申込書（個人種目）'!AE89),"",'申込書（個人種目）'!AE89)</f>
        <v/>
      </c>
    </row>
    <row r="54" spans="1:11" x14ac:dyDescent="0.15">
      <c r="A54" s="14">
        <v>53</v>
      </c>
      <c r="B54" s="14" t="str">
        <f>'申込書（個人種目）'!R120</f>
        <v/>
      </c>
      <c r="C54" s="14" t="str">
        <f>'申込書（個人種目）'!X120</f>
        <v xml:space="preserve"> </v>
      </c>
      <c r="D54" s="14" t="e">
        <f>'申込書（個人種目）'!#REF!</f>
        <v>#REF!</v>
      </c>
      <c r="E54" s="14" t="str">
        <f>'申込書（個人種目）'!Y120</f>
        <v/>
      </c>
      <c r="F54" s="14" t="str">
        <f>'申込書（個人種目）'!Z120</f>
        <v/>
      </c>
      <c r="G54" s="14" t="str">
        <f>'申込書（個人種目）'!AA120</f>
        <v/>
      </c>
      <c r="H54" s="24" t="str">
        <f>'申込書（個人種目）'!AB120</f>
        <v/>
      </c>
      <c r="I54" s="24" t="str">
        <f>'申込書（個人種目）'!AC120</f>
        <v/>
      </c>
      <c r="J54" s="24" t="str">
        <f>'申込書（個人種目）'!AD120</f>
        <v/>
      </c>
      <c r="K54" s="14" t="str">
        <f>IF(ISBLANK('申込書（個人種目）'!AE90),"",'申込書（個人種目）'!AE90)</f>
        <v/>
      </c>
    </row>
    <row r="55" spans="1:11" x14ac:dyDescent="0.15">
      <c r="A55" s="14">
        <v>54</v>
      </c>
      <c r="B55" s="14" t="str">
        <f>'申込書（個人種目）'!R121</f>
        <v/>
      </c>
      <c r="C55" s="14" t="str">
        <f>'申込書（個人種目）'!X121</f>
        <v xml:space="preserve"> </v>
      </c>
      <c r="D55" s="14" t="e">
        <f>'申込書（個人種目）'!#REF!</f>
        <v>#REF!</v>
      </c>
      <c r="E55" s="14" t="str">
        <f>'申込書（個人種目）'!Y121</f>
        <v/>
      </c>
      <c r="F55" s="14" t="str">
        <f>'申込書（個人種目）'!Z121</f>
        <v/>
      </c>
      <c r="G55" s="14" t="str">
        <f>'申込書（個人種目）'!AA121</f>
        <v/>
      </c>
      <c r="H55" s="24" t="str">
        <f>'申込書（個人種目）'!AB121</f>
        <v/>
      </c>
      <c r="I55" s="24" t="str">
        <f>'申込書（個人種目）'!AC121</f>
        <v/>
      </c>
      <c r="J55" s="24" t="str">
        <f>'申込書（個人種目）'!AD121</f>
        <v/>
      </c>
      <c r="K55" s="14" t="str">
        <f>IF(ISBLANK('申込書（個人種目）'!AE91),"",'申込書（個人種目）'!AE91)</f>
        <v/>
      </c>
    </row>
    <row r="56" spans="1:11" x14ac:dyDescent="0.15">
      <c r="A56" s="14">
        <v>55</v>
      </c>
      <c r="B56" s="14" t="str">
        <f>'申込書（個人種目）'!R122</f>
        <v/>
      </c>
      <c r="C56" s="14" t="str">
        <f>'申込書（個人種目）'!X122</f>
        <v xml:space="preserve"> </v>
      </c>
      <c r="D56" s="14" t="e">
        <f>'申込書（個人種目）'!#REF!</f>
        <v>#REF!</v>
      </c>
      <c r="E56" s="14" t="str">
        <f>'申込書（個人種目）'!Y122</f>
        <v/>
      </c>
      <c r="F56" s="14" t="str">
        <f>'申込書（個人種目）'!Z122</f>
        <v/>
      </c>
      <c r="G56" s="14" t="str">
        <f>'申込書（個人種目）'!AA122</f>
        <v/>
      </c>
      <c r="H56" s="24" t="str">
        <f>'申込書（個人種目）'!AB122</f>
        <v/>
      </c>
      <c r="I56" s="24" t="str">
        <f>'申込書（個人種目）'!AC122</f>
        <v/>
      </c>
      <c r="J56" s="24" t="str">
        <f>'申込書（個人種目）'!AD122</f>
        <v/>
      </c>
      <c r="K56" s="14" t="str">
        <f>IF(ISBLANK('申込書（個人種目）'!AE92),"",'申込書（個人種目）'!AE92)</f>
        <v/>
      </c>
    </row>
    <row r="57" spans="1:11" x14ac:dyDescent="0.15">
      <c r="A57" s="14">
        <v>56</v>
      </c>
      <c r="B57" s="14" t="str">
        <f>'申込書（個人種目）'!R123</f>
        <v/>
      </c>
      <c r="C57" s="14" t="str">
        <f>'申込書（個人種目）'!X123</f>
        <v xml:space="preserve"> </v>
      </c>
      <c r="D57" s="14" t="e">
        <f>'申込書（個人種目）'!#REF!</f>
        <v>#REF!</v>
      </c>
      <c r="E57" s="14" t="str">
        <f>'申込書（個人種目）'!Y123</f>
        <v/>
      </c>
      <c r="F57" s="14" t="str">
        <f>'申込書（個人種目）'!Z123</f>
        <v/>
      </c>
      <c r="G57" s="14" t="str">
        <f>'申込書（個人種目）'!AA123</f>
        <v/>
      </c>
      <c r="H57" s="24" t="str">
        <f>'申込書（個人種目）'!AB123</f>
        <v/>
      </c>
      <c r="I57" s="24" t="str">
        <f>'申込書（個人種目）'!AC123</f>
        <v/>
      </c>
      <c r="J57" s="24" t="str">
        <f>'申込書（個人種目）'!AD123</f>
        <v/>
      </c>
      <c r="K57" s="14" t="str">
        <f>IF(ISBLANK('申込書（個人種目）'!AE93),"",'申込書（個人種目）'!AE93)</f>
        <v/>
      </c>
    </row>
    <row r="58" spans="1:11" x14ac:dyDescent="0.15">
      <c r="A58" s="14">
        <v>57</v>
      </c>
      <c r="B58" s="14" t="str">
        <f>'申込書（個人種目）'!R124</f>
        <v/>
      </c>
      <c r="C58" s="14" t="str">
        <f>'申込書（個人種目）'!X124</f>
        <v xml:space="preserve"> </v>
      </c>
      <c r="D58" s="14" t="e">
        <f>'申込書（個人種目）'!#REF!</f>
        <v>#REF!</v>
      </c>
      <c r="E58" s="14" t="str">
        <f>'申込書（個人種目）'!Y124</f>
        <v/>
      </c>
      <c r="F58" s="14" t="str">
        <f>'申込書（個人種目）'!Z124</f>
        <v/>
      </c>
      <c r="G58" s="14" t="str">
        <f>'申込書（個人種目）'!AA124</f>
        <v/>
      </c>
      <c r="H58" s="24" t="str">
        <f>'申込書（個人種目）'!AB124</f>
        <v/>
      </c>
      <c r="I58" s="24" t="str">
        <f>'申込書（個人種目）'!AC124</f>
        <v/>
      </c>
      <c r="J58" s="24" t="str">
        <f>'申込書（個人種目）'!AD124</f>
        <v/>
      </c>
      <c r="K58" s="14" t="str">
        <f>IF(ISBLANK('申込書（個人種目）'!AE94),"",'申込書（個人種目）'!AE94)</f>
        <v/>
      </c>
    </row>
    <row r="59" spans="1:11" x14ac:dyDescent="0.15">
      <c r="A59" s="14">
        <v>58</v>
      </c>
      <c r="B59" s="14" t="str">
        <f>'申込書（個人種目）'!R125</f>
        <v/>
      </c>
      <c r="C59" s="14" t="str">
        <f>'申込書（個人種目）'!X125</f>
        <v xml:space="preserve"> </v>
      </c>
      <c r="D59" s="14" t="e">
        <f>'申込書（個人種目）'!#REF!</f>
        <v>#REF!</v>
      </c>
      <c r="E59" s="14" t="str">
        <f>'申込書（個人種目）'!Y125</f>
        <v/>
      </c>
      <c r="F59" s="14" t="str">
        <f>'申込書（個人種目）'!Z125</f>
        <v/>
      </c>
      <c r="G59" s="14" t="str">
        <f>'申込書（個人種目）'!AA125</f>
        <v/>
      </c>
      <c r="H59" s="24" t="str">
        <f>'申込書（個人種目）'!AB125</f>
        <v/>
      </c>
      <c r="I59" s="24" t="str">
        <f>'申込書（個人種目）'!AC125</f>
        <v/>
      </c>
      <c r="J59" s="24" t="str">
        <f>'申込書（個人種目）'!AD125</f>
        <v/>
      </c>
      <c r="K59" s="14" t="str">
        <f>IF(ISBLANK('申込書（個人種目）'!AE95),"",'申込書（個人種目）'!AE95)</f>
        <v/>
      </c>
    </row>
    <row r="60" spans="1:11" x14ac:dyDescent="0.15">
      <c r="A60" s="14">
        <v>59</v>
      </c>
      <c r="B60" s="14" t="str">
        <f>'申込書（個人種目）'!R126</f>
        <v/>
      </c>
      <c r="C60" s="14" t="str">
        <f>'申込書（個人種目）'!X126</f>
        <v xml:space="preserve"> </v>
      </c>
      <c r="D60" s="14" t="e">
        <f>'申込書（個人種目）'!#REF!</f>
        <v>#REF!</v>
      </c>
      <c r="E60" s="14" t="str">
        <f>'申込書（個人種目）'!Y126</f>
        <v/>
      </c>
      <c r="F60" s="14" t="str">
        <f>'申込書（個人種目）'!Z126</f>
        <v/>
      </c>
      <c r="G60" s="14" t="str">
        <f>'申込書（個人種目）'!AA126</f>
        <v/>
      </c>
      <c r="H60" s="24" t="str">
        <f>'申込書（個人種目）'!AB126</f>
        <v/>
      </c>
      <c r="I60" s="24" t="str">
        <f>'申込書（個人種目）'!AC126</f>
        <v/>
      </c>
      <c r="J60" s="24" t="str">
        <f>'申込書（個人種目）'!AD126</f>
        <v/>
      </c>
      <c r="K60" s="14" t="str">
        <f>IF(ISBLANK('申込書（個人種目）'!AE96),"",'申込書（個人種目）'!AE96)</f>
        <v/>
      </c>
    </row>
    <row r="61" spans="1:11" x14ac:dyDescent="0.15">
      <c r="A61" s="14">
        <v>60</v>
      </c>
      <c r="B61" s="14" t="str">
        <f>'申込書（個人種目）'!R127</f>
        <v/>
      </c>
      <c r="C61" s="14" t="str">
        <f>'申込書（個人種目）'!X127</f>
        <v xml:space="preserve"> </v>
      </c>
      <c r="D61" s="14" t="e">
        <f>'申込書（個人種目）'!#REF!</f>
        <v>#REF!</v>
      </c>
      <c r="E61" s="14" t="str">
        <f>'申込書（個人種目）'!Y127</f>
        <v/>
      </c>
      <c r="F61" s="14" t="str">
        <f>'申込書（個人種目）'!Z127</f>
        <v/>
      </c>
      <c r="G61" s="14" t="str">
        <f>'申込書（個人種目）'!AA127</f>
        <v/>
      </c>
      <c r="H61" s="24" t="str">
        <f>'申込書（個人種目）'!AB127</f>
        <v/>
      </c>
      <c r="I61" s="24" t="str">
        <f>'申込書（個人種目）'!AC127</f>
        <v/>
      </c>
      <c r="J61" s="24" t="str">
        <f>'申込書（個人種目）'!AD127</f>
        <v/>
      </c>
      <c r="K61" s="14" t="str">
        <f>IF(ISBLANK('申込書（個人種目）'!AE97),"",'申込書（個人種目）'!AE97)</f>
        <v/>
      </c>
    </row>
    <row r="62" spans="1:11" x14ac:dyDescent="0.15">
      <c r="A62" s="14">
        <v>61</v>
      </c>
      <c r="B62" s="14" t="str">
        <f>'申込書（個人種目）'!R143</f>
        <v/>
      </c>
      <c r="C62" s="14" t="str">
        <f>'申込書（個人種目）'!X143</f>
        <v xml:space="preserve"> </v>
      </c>
      <c r="D62" s="14" t="e">
        <f>'申込書（個人種目）'!#REF!</f>
        <v>#REF!</v>
      </c>
      <c r="E62" s="14" t="str">
        <f>'申込書（個人種目）'!Y143</f>
        <v/>
      </c>
      <c r="F62" s="14" t="str">
        <f>'申込書（個人種目）'!Z143</f>
        <v/>
      </c>
      <c r="G62" s="14" t="str">
        <f>'申込書（個人種目）'!AA143</f>
        <v/>
      </c>
      <c r="H62" s="24" t="str">
        <f>'申込書（個人種目）'!AB143</f>
        <v/>
      </c>
      <c r="I62" s="24" t="str">
        <f>'申込書（個人種目）'!AC143</f>
        <v/>
      </c>
      <c r="J62" s="24" t="str">
        <f>'申込書（個人種目）'!AD143</f>
        <v/>
      </c>
      <c r="K62" s="14" t="str">
        <f>IF(ISBLANK('申込書（個人種目）'!AE98),"",'申込書（個人種目）'!AE98)</f>
        <v/>
      </c>
    </row>
    <row r="63" spans="1:11" x14ac:dyDescent="0.15">
      <c r="A63" s="14">
        <v>62</v>
      </c>
      <c r="B63" s="14" t="str">
        <f>'申込書（個人種目）'!R144</f>
        <v/>
      </c>
      <c r="C63" s="14" t="str">
        <f>'申込書（個人種目）'!X144</f>
        <v xml:space="preserve"> </v>
      </c>
      <c r="D63" s="14" t="e">
        <f>'申込書（個人種目）'!#REF!</f>
        <v>#REF!</v>
      </c>
      <c r="E63" s="14" t="str">
        <f>'申込書（個人種目）'!Y144</f>
        <v/>
      </c>
      <c r="F63" s="14" t="str">
        <f>'申込書（個人種目）'!Z144</f>
        <v/>
      </c>
      <c r="G63" s="14" t="str">
        <f>'申込書（個人種目）'!AA144</f>
        <v/>
      </c>
      <c r="H63" s="24" t="str">
        <f>'申込書（個人種目）'!AB144</f>
        <v/>
      </c>
      <c r="I63" s="24" t="str">
        <f>'申込書（個人種目）'!AC144</f>
        <v/>
      </c>
      <c r="J63" s="24" t="str">
        <f>'申込書（個人種目）'!AD144</f>
        <v/>
      </c>
      <c r="K63" s="14" t="str">
        <f>IF(ISBLANK('申込書（個人種目）'!AE99),"",'申込書（個人種目）'!AE99)</f>
        <v/>
      </c>
    </row>
    <row r="64" spans="1:11" x14ac:dyDescent="0.15">
      <c r="A64" s="14">
        <v>63</v>
      </c>
      <c r="B64" s="14" t="str">
        <f>'申込書（個人種目）'!R145</f>
        <v/>
      </c>
      <c r="C64" s="14" t="str">
        <f>'申込書（個人種目）'!X145</f>
        <v xml:space="preserve"> </v>
      </c>
      <c r="D64" s="14" t="e">
        <f>'申込書（個人種目）'!#REF!</f>
        <v>#REF!</v>
      </c>
      <c r="E64" s="14" t="str">
        <f>'申込書（個人種目）'!Y145</f>
        <v/>
      </c>
      <c r="F64" s="14" t="str">
        <f>'申込書（個人種目）'!Z145</f>
        <v/>
      </c>
      <c r="G64" s="14" t="str">
        <f>'申込書（個人種目）'!AA145</f>
        <v/>
      </c>
      <c r="H64" s="24" t="str">
        <f>'申込書（個人種目）'!AB145</f>
        <v/>
      </c>
      <c r="I64" s="24" t="str">
        <f>'申込書（個人種目）'!AC145</f>
        <v/>
      </c>
      <c r="J64" s="24" t="str">
        <f>'申込書（個人種目）'!AD145</f>
        <v/>
      </c>
      <c r="K64" s="14" t="str">
        <f>IF(ISBLANK('申込書（個人種目）'!AE100),"",'申込書（個人種目）'!AE100)</f>
        <v/>
      </c>
    </row>
    <row r="65" spans="1:11" x14ac:dyDescent="0.15">
      <c r="A65" s="14">
        <v>64</v>
      </c>
      <c r="B65" s="14" t="str">
        <f>'申込書（個人種目）'!R146</f>
        <v/>
      </c>
      <c r="C65" s="14" t="str">
        <f>'申込書（個人種目）'!X146</f>
        <v xml:space="preserve"> </v>
      </c>
      <c r="D65" s="14" t="e">
        <f>'申込書（個人種目）'!#REF!</f>
        <v>#REF!</v>
      </c>
      <c r="E65" s="14" t="str">
        <f>'申込書（個人種目）'!Y146</f>
        <v/>
      </c>
      <c r="F65" s="14" t="str">
        <f>'申込書（個人種目）'!Z146</f>
        <v/>
      </c>
      <c r="G65" s="14" t="str">
        <f>'申込書（個人種目）'!AA146</f>
        <v/>
      </c>
      <c r="H65" s="24" t="str">
        <f>'申込書（個人種目）'!AB146</f>
        <v/>
      </c>
      <c r="I65" s="24" t="str">
        <f>'申込書（個人種目）'!AC146</f>
        <v/>
      </c>
      <c r="J65" s="24" t="str">
        <f>'申込書（個人種目）'!AD146</f>
        <v/>
      </c>
      <c r="K65" s="14" t="str">
        <f>IF(ISBLANK('申込書（個人種目）'!AE101),"",'申込書（個人種目）'!AE101)</f>
        <v/>
      </c>
    </row>
    <row r="66" spans="1:11" x14ac:dyDescent="0.15">
      <c r="A66" s="14">
        <v>65</v>
      </c>
      <c r="B66" s="14" t="str">
        <f>'申込書（個人種目）'!R147</f>
        <v/>
      </c>
      <c r="C66" s="14" t="str">
        <f>'申込書（個人種目）'!X147</f>
        <v xml:space="preserve"> </v>
      </c>
      <c r="D66" s="14" t="e">
        <f>'申込書（個人種目）'!#REF!</f>
        <v>#REF!</v>
      </c>
      <c r="E66" s="14" t="str">
        <f>'申込書（個人種目）'!Y147</f>
        <v/>
      </c>
      <c r="F66" s="14" t="str">
        <f>'申込書（個人種目）'!Z147</f>
        <v/>
      </c>
      <c r="G66" s="14" t="str">
        <f>'申込書（個人種目）'!AA147</f>
        <v/>
      </c>
      <c r="H66" s="24" t="str">
        <f>'申込書（個人種目）'!AB147</f>
        <v/>
      </c>
      <c r="I66" s="24" t="str">
        <f>'申込書（個人種目）'!AC147</f>
        <v/>
      </c>
      <c r="J66" s="24" t="str">
        <f>'申込書（個人種目）'!AD147</f>
        <v/>
      </c>
      <c r="K66" s="14" t="str">
        <f>IF(ISBLANK('申込書（個人種目）'!AE102),"",'申込書（個人種目）'!AE102)</f>
        <v/>
      </c>
    </row>
    <row r="67" spans="1:11" x14ac:dyDescent="0.15">
      <c r="A67" s="14">
        <v>66</v>
      </c>
      <c r="B67" s="14" t="str">
        <f>'申込書（個人種目）'!R148</f>
        <v/>
      </c>
      <c r="C67" s="14" t="str">
        <f>'申込書（個人種目）'!X148</f>
        <v xml:space="preserve"> </v>
      </c>
      <c r="D67" s="14" t="e">
        <f>'申込書（個人種目）'!#REF!</f>
        <v>#REF!</v>
      </c>
      <c r="E67" s="14" t="str">
        <f>'申込書（個人種目）'!Y148</f>
        <v/>
      </c>
      <c r="F67" s="14" t="str">
        <f>'申込書（個人種目）'!Z148</f>
        <v/>
      </c>
      <c r="G67" s="14" t="str">
        <f>'申込書（個人種目）'!AA148</f>
        <v/>
      </c>
      <c r="H67" s="24" t="str">
        <f>'申込書（個人種目）'!AB148</f>
        <v/>
      </c>
      <c r="I67" s="24" t="str">
        <f>'申込書（個人種目）'!AC148</f>
        <v/>
      </c>
      <c r="J67" s="24" t="str">
        <f>'申込書（個人種目）'!AD148</f>
        <v/>
      </c>
      <c r="K67" s="14" t="str">
        <f>IF(ISBLANK('申込書（個人種目）'!AE103),"",'申込書（個人種目）'!AE103)</f>
        <v/>
      </c>
    </row>
    <row r="68" spans="1:11" x14ac:dyDescent="0.15">
      <c r="A68" s="14">
        <v>67</v>
      </c>
      <c r="B68" s="14" t="str">
        <f>'申込書（個人種目）'!R149</f>
        <v/>
      </c>
      <c r="C68" s="14" t="str">
        <f>'申込書（個人種目）'!X149</f>
        <v xml:space="preserve"> </v>
      </c>
      <c r="D68" s="14" t="e">
        <f>'申込書（個人種目）'!#REF!</f>
        <v>#REF!</v>
      </c>
      <c r="E68" s="14" t="str">
        <f>'申込書（個人種目）'!Y149</f>
        <v/>
      </c>
      <c r="F68" s="14" t="str">
        <f>'申込書（個人種目）'!Z149</f>
        <v/>
      </c>
      <c r="G68" s="14" t="str">
        <f>'申込書（個人種目）'!AA149</f>
        <v/>
      </c>
      <c r="H68" s="24" t="str">
        <f>'申込書（個人種目）'!AB149</f>
        <v/>
      </c>
      <c r="I68" s="24" t="str">
        <f>'申込書（個人種目）'!AC149</f>
        <v/>
      </c>
      <c r="J68" s="24" t="str">
        <f>'申込書（個人種目）'!AD149</f>
        <v/>
      </c>
      <c r="K68" s="14" t="str">
        <f>IF(ISBLANK('申込書（個人種目）'!AE104),"",'申込書（個人種目）'!AE104)</f>
        <v/>
      </c>
    </row>
    <row r="69" spans="1:11" x14ac:dyDescent="0.15">
      <c r="A69" s="14">
        <v>68</v>
      </c>
      <c r="B69" s="14" t="str">
        <f>'申込書（個人種目）'!R150</f>
        <v/>
      </c>
      <c r="C69" s="14" t="str">
        <f>'申込書（個人種目）'!X150</f>
        <v xml:space="preserve"> </v>
      </c>
      <c r="D69" s="14" t="e">
        <f>'申込書（個人種目）'!#REF!</f>
        <v>#REF!</v>
      </c>
      <c r="E69" s="14" t="str">
        <f>'申込書（個人種目）'!Y150</f>
        <v/>
      </c>
      <c r="F69" s="14" t="str">
        <f>'申込書（個人種目）'!Z150</f>
        <v/>
      </c>
      <c r="G69" s="14" t="str">
        <f>'申込書（個人種目）'!AA150</f>
        <v/>
      </c>
      <c r="H69" s="24" t="str">
        <f>'申込書（個人種目）'!AB150</f>
        <v/>
      </c>
      <c r="I69" s="24" t="str">
        <f>'申込書（個人種目）'!AC150</f>
        <v/>
      </c>
      <c r="J69" s="24" t="str">
        <f>'申込書（個人種目）'!AD150</f>
        <v/>
      </c>
      <c r="K69" s="14" t="str">
        <f>IF(ISBLANK('申込書（個人種目）'!AE105),"",'申込書（個人種目）'!AE105)</f>
        <v/>
      </c>
    </row>
    <row r="70" spans="1:11" x14ac:dyDescent="0.15">
      <c r="A70" s="14">
        <v>69</v>
      </c>
      <c r="B70" s="14" t="str">
        <f>'申込書（個人種目）'!R151</f>
        <v/>
      </c>
      <c r="C70" s="14" t="str">
        <f>'申込書（個人種目）'!X151</f>
        <v xml:space="preserve"> </v>
      </c>
      <c r="D70" s="14" t="e">
        <f>'申込書（個人種目）'!#REF!</f>
        <v>#REF!</v>
      </c>
      <c r="E70" s="14" t="str">
        <f>'申込書（個人種目）'!Y151</f>
        <v/>
      </c>
      <c r="F70" s="14" t="str">
        <f>'申込書（個人種目）'!Z151</f>
        <v/>
      </c>
      <c r="G70" s="14" t="str">
        <f>'申込書（個人種目）'!AA151</f>
        <v/>
      </c>
      <c r="H70" s="24" t="str">
        <f>'申込書（個人種目）'!AB151</f>
        <v/>
      </c>
      <c r="I70" s="24" t="str">
        <f>'申込書（個人種目）'!AC151</f>
        <v/>
      </c>
      <c r="J70" s="24" t="str">
        <f>'申込書（個人種目）'!AD151</f>
        <v/>
      </c>
      <c r="K70" s="14" t="str">
        <f>IF(ISBLANK('申込書（個人種目）'!AE106),"",'申込書（個人種目）'!AE106)</f>
        <v/>
      </c>
    </row>
    <row r="71" spans="1:11" x14ac:dyDescent="0.15">
      <c r="A71" s="14">
        <v>70</v>
      </c>
      <c r="B71" s="14" t="str">
        <f>'申込書（個人種目）'!R152</f>
        <v/>
      </c>
      <c r="C71" s="14" t="str">
        <f>'申込書（個人種目）'!X152</f>
        <v xml:space="preserve"> </v>
      </c>
      <c r="D71" s="14" t="e">
        <f>'申込書（個人種目）'!#REF!</f>
        <v>#REF!</v>
      </c>
      <c r="E71" s="14" t="str">
        <f>'申込書（個人種目）'!Y152</f>
        <v/>
      </c>
      <c r="F71" s="14" t="str">
        <f>'申込書（個人種目）'!Z152</f>
        <v/>
      </c>
      <c r="G71" s="14" t="str">
        <f>'申込書（個人種目）'!AA152</f>
        <v/>
      </c>
      <c r="H71" s="24" t="str">
        <f>'申込書（個人種目）'!AB152</f>
        <v/>
      </c>
      <c r="I71" s="24" t="str">
        <f>'申込書（個人種目）'!AC152</f>
        <v/>
      </c>
      <c r="J71" s="24" t="str">
        <f>'申込書（個人種目）'!AD152</f>
        <v/>
      </c>
      <c r="K71" s="14" t="str">
        <f>IF(ISBLANK('申込書（個人種目）'!AE107),"",'申込書（個人種目）'!AE107)</f>
        <v/>
      </c>
    </row>
    <row r="72" spans="1:11" x14ac:dyDescent="0.15">
      <c r="A72" s="14">
        <v>71</v>
      </c>
      <c r="B72" s="14" t="str">
        <f>'申込書（個人種目）'!R153</f>
        <v/>
      </c>
      <c r="C72" s="14" t="str">
        <f>'申込書（個人種目）'!X153</f>
        <v xml:space="preserve"> </v>
      </c>
      <c r="D72" s="14" t="e">
        <f>'申込書（個人種目）'!#REF!</f>
        <v>#REF!</v>
      </c>
      <c r="E72" s="14" t="str">
        <f>'申込書（個人種目）'!Y153</f>
        <v/>
      </c>
      <c r="F72" s="14" t="str">
        <f>'申込書（個人種目）'!Z153</f>
        <v/>
      </c>
      <c r="G72" s="14" t="str">
        <f>'申込書（個人種目）'!AA153</f>
        <v/>
      </c>
      <c r="H72" s="24" t="str">
        <f>'申込書（個人種目）'!AB153</f>
        <v/>
      </c>
      <c r="I72" s="24" t="str">
        <f>'申込書（個人種目）'!AC153</f>
        <v/>
      </c>
      <c r="J72" s="24" t="str">
        <f>'申込書（個人種目）'!AD153</f>
        <v/>
      </c>
      <c r="K72" s="14" t="str">
        <f>IF(ISBLANK('申込書（個人種目）'!AE108),"",'申込書（個人種目）'!AE108)</f>
        <v/>
      </c>
    </row>
    <row r="73" spans="1:11" x14ac:dyDescent="0.15">
      <c r="A73" s="14">
        <v>72</v>
      </c>
      <c r="B73" s="14" t="str">
        <f>'申込書（個人種目）'!R154</f>
        <v/>
      </c>
      <c r="C73" s="14" t="str">
        <f>'申込書（個人種目）'!X154</f>
        <v xml:space="preserve"> </v>
      </c>
      <c r="D73" s="14" t="e">
        <f>'申込書（個人種目）'!#REF!</f>
        <v>#REF!</v>
      </c>
      <c r="E73" s="14" t="str">
        <f>'申込書（個人種目）'!Y154</f>
        <v/>
      </c>
      <c r="F73" s="14" t="str">
        <f>'申込書（個人種目）'!Z154</f>
        <v/>
      </c>
      <c r="G73" s="14" t="str">
        <f>'申込書（個人種目）'!AA154</f>
        <v/>
      </c>
      <c r="H73" s="24" t="str">
        <f>'申込書（個人種目）'!AB154</f>
        <v/>
      </c>
      <c r="I73" s="24" t="str">
        <f>'申込書（個人種目）'!AC154</f>
        <v/>
      </c>
      <c r="J73" s="24" t="str">
        <f>'申込書（個人種目）'!AD154</f>
        <v/>
      </c>
      <c r="K73" s="14" t="str">
        <f>IF(ISBLANK('申込書（個人種目）'!AE109),"",'申込書（個人種目）'!AE109)</f>
        <v/>
      </c>
    </row>
    <row r="74" spans="1:11" x14ac:dyDescent="0.15">
      <c r="A74" s="14">
        <v>73</v>
      </c>
      <c r="B74" s="14" t="str">
        <f>'申込書（個人種目）'!R155</f>
        <v/>
      </c>
      <c r="C74" s="14" t="str">
        <f>'申込書（個人種目）'!X155</f>
        <v xml:space="preserve"> </v>
      </c>
      <c r="D74" s="14" t="e">
        <f>'申込書（個人種目）'!#REF!</f>
        <v>#REF!</v>
      </c>
      <c r="E74" s="14" t="str">
        <f>'申込書（個人種目）'!Y155</f>
        <v/>
      </c>
      <c r="F74" s="14" t="str">
        <f>'申込書（個人種目）'!Z155</f>
        <v/>
      </c>
      <c r="G74" s="14" t="str">
        <f>'申込書（個人種目）'!AA155</f>
        <v/>
      </c>
      <c r="H74" s="24" t="str">
        <f>'申込書（個人種目）'!AB155</f>
        <v/>
      </c>
      <c r="I74" s="24" t="str">
        <f>'申込書（個人種目）'!AC155</f>
        <v/>
      </c>
      <c r="J74" s="24" t="str">
        <f>'申込書（個人種目）'!AD155</f>
        <v/>
      </c>
      <c r="K74" s="14" t="str">
        <f>IF(ISBLANK('申込書（個人種目）'!AE110),"",'申込書（個人種目）'!AE110)</f>
        <v/>
      </c>
    </row>
    <row r="75" spans="1:11" x14ac:dyDescent="0.15">
      <c r="A75" s="14">
        <v>74</v>
      </c>
      <c r="B75" s="14" t="str">
        <f>'申込書（個人種目）'!R156</f>
        <v/>
      </c>
      <c r="C75" s="14" t="str">
        <f>'申込書（個人種目）'!X156</f>
        <v xml:space="preserve"> </v>
      </c>
      <c r="D75" s="14" t="e">
        <f>'申込書（個人種目）'!#REF!</f>
        <v>#REF!</v>
      </c>
      <c r="E75" s="14" t="str">
        <f>'申込書（個人種目）'!Y156</f>
        <v/>
      </c>
      <c r="F75" s="14" t="str">
        <f>'申込書（個人種目）'!Z156</f>
        <v/>
      </c>
      <c r="G75" s="14" t="str">
        <f>'申込書（個人種目）'!AA156</f>
        <v/>
      </c>
      <c r="H75" s="24" t="str">
        <f>'申込書（個人種目）'!AB156</f>
        <v/>
      </c>
      <c r="I75" s="24" t="str">
        <f>'申込書（個人種目）'!AC156</f>
        <v/>
      </c>
      <c r="J75" s="24" t="str">
        <f>'申込書（個人種目）'!AD156</f>
        <v/>
      </c>
      <c r="K75" s="14" t="str">
        <f>IF(ISBLANK('申込書（個人種目）'!AE111),"",'申込書（個人種目）'!AE111)</f>
        <v/>
      </c>
    </row>
    <row r="76" spans="1:11" x14ac:dyDescent="0.15">
      <c r="A76" s="14">
        <v>75</v>
      </c>
      <c r="B76" s="14" t="str">
        <f>'申込書（個人種目）'!R157</f>
        <v/>
      </c>
      <c r="C76" s="14" t="str">
        <f>'申込書（個人種目）'!X157</f>
        <v xml:space="preserve"> </v>
      </c>
      <c r="D76" s="14" t="e">
        <f>'申込書（個人種目）'!#REF!</f>
        <v>#REF!</v>
      </c>
      <c r="E76" s="14" t="str">
        <f>'申込書（個人種目）'!Y157</f>
        <v/>
      </c>
      <c r="F76" s="14" t="str">
        <f>'申込書（個人種目）'!Z157</f>
        <v/>
      </c>
      <c r="G76" s="14" t="str">
        <f>'申込書（個人種目）'!AA157</f>
        <v/>
      </c>
      <c r="H76" s="24" t="str">
        <f>'申込書（個人種目）'!AB157</f>
        <v/>
      </c>
      <c r="I76" s="24" t="str">
        <f>'申込書（個人種目）'!AC157</f>
        <v/>
      </c>
      <c r="J76" s="24" t="str">
        <f>'申込書（個人種目）'!AD157</f>
        <v/>
      </c>
      <c r="K76" s="14" t="str">
        <f>IF(ISBLANK('申込書（個人種目）'!AE112),"",'申込書（個人種目）'!AE112)</f>
        <v/>
      </c>
    </row>
    <row r="77" spans="1:11" x14ac:dyDescent="0.15">
      <c r="A77" s="14">
        <v>76</v>
      </c>
      <c r="B77" s="14" t="str">
        <f>'申込書（個人種目）'!R173</f>
        <v/>
      </c>
      <c r="C77" s="14" t="str">
        <f>'申込書（個人種目）'!X173</f>
        <v xml:space="preserve"> </v>
      </c>
      <c r="D77" s="14" t="e">
        <f>'申込書（個人種目）'!#REF!</f>
        <v>#REF!</v>
      </c>
      <c r="E77" s="14" t="str">
        <f>'申込書（個人種目）'!Y173</f>
        <v/>
      </c>
      <c r="F77" s="14" t="str">
        <f>'申込書（個人種目）'!Z173</f>
        <v/>
      </c>
      <c r="G77" s="14" t="str">
        <f>'申込書（個人種目）'!AA173</f>
        <v/>
      </c>
      <c r="H77" s="24" t="str">
        <f>'申込書（個人種目）'!AB173</f>
        <v/>
      </c>
      <c r="I77" s="24" t="str">
        <f>'申込書（個人種目）'!AC173</f>
        <v/>
      </c>
      <c r="J77" s="24" t="str">
        <f>'申込書（個人種目）'!AD173</f>
        <v/>
      </c>
      <c r="K77" s="14" t="str">
        <f>IF(ISBLANK('申込書（個人種目）'!AE113),"",'申込書（個人種目）'!AE113)</f>
        <v/>
      </c>
    </row>
    <row r="78" spans="1:11" x14ac:dyDescent="0.15">
      <c r="A78" s="14">
        <v>77</v>
      </c>
      <c r="B78" s="14" t="str">
        <f>'申込書（個人種目）'!R174</f>
        <v/>
      </c>
      <c r="C78" s="14" t="str">
        <f>'申込書（個人種目）'!X174</f>
        <v xml:space="preserve"> </v>
      </c>
      <c r="D78" s="14" t="e">
        <f>'申込書（個人種目）'!#REF!</f>
        <v>#REF!</v>
      </c>
      <c r="E78" s="14" t="str">
        <f>'申込書（個人種目）'!Y174</f>
        <v/>
      </c>
      <c r="F78" s="14" t="str">
        <f>'申込書（個人種目）'!Z174</f>
        <v/>
      </c>
      <c r="G78" s="14" t="str">
        <f>'申込書（個人種目）'!AA174</f>
        <v/>
      </c>
      <c r="H78" s="24" t="str">
        <f>'申込書（個人種目）'!AB174</f>
        <v/>
      </c>
      <c r="I78" s="24" t="str">
        <f>'申込書（個人種目）'!AC174</f>
        <v/>
      </c>
      <c r="J78" s="24" t="str">
        <f>'申込書（個人種目）'!AD174</f>
        <v/>
      </c>
      <c r="K78" s="14" t="str">
        <f>IF(ISBLANK('申込書（個人種目）'!AE114),"",'申込書（個人種目）'!AE114)</f>
        <v/>
      </c>
    </row>
    <row r="79" spans="1:11" x14ac:dyDescent="0.15">
      <c r="A79" s="14">
        <v>78</v>
      </c>
      <c r="B79" s="14" t="str">
        <f>'申込書（個人種目）'!R175</f>
        <v/>
      </c>
      <c r="C79" s="14" t="str">
        <f>'申込書（個人種目）'!X175</f>
        <v xml:space="preserve"> </v>
      </c>
      <c r="D79" s="14" t="e">
        <f>'申込書（個人種目）'!#REF!</f>
        <v>#REF!</v>
      </c>
      <c r="E79" s="14" t="str">
        <f>'申込書（個人種目）'!Y175</f>
        <v/>
      </c>
      <c r="F79" s="14" t="str">
        <f>'申込書（個人種目）'!Z175</f>
        <v/>
      </c>
      <c r="G79" s="14" t="str">
        <f>'申込書（個人種目）'!AA175</f>
        <v/>
      </c>
      <c r="H79" s="24" t="str">
        <f>'申込書（個人種目）'!AB175</f>
        <v/>
      </c>
      <c r="I79" s="24" t="str">
        <f>'申込書（個人種目）'!AC175</f>
        <v/>
      </c>
      <c r="J79" s="24" t="str">
        <f>'申込書（個人種目）'!AD175</f>
        <v/>
      </c>
      <c r="K79" s="14" t="str">
        <f>IF(ISBLANK('申込書（個人種目）'!AE115),"",'申込書（個人種目）'!AE115)</f>
        <v/>
      </c>
    </row>
    <row r="80" spans="1:11" x14ac:dyDescent="0.15">
      <c r="A80" s="14">
        <v>79</v>
      </c>
      <c r="B80" s="14" t="str">
        <f>'申込書（個人種目）'!R176</f>
        <v/>
      </c>
      <c r="C80" s="14" t="str">
        <f>'申込書（個人種目）'!X176</f>
        <v xml:space="preserve"> </v>
      </c>
      <c r="D80" s="14" t="e">
        <f>'申込書（個人種目）'!#REF!</f>
        <v>#REF!</v>
      </c>
      <c r="E80" s="14" t="str">
        <f>'申込書（個人種目）'!Y176</f>
        <v/>
      </c>
      <c r="F80" s="14" t="str">
        <f>'申込書（個人種目）'!Z176</f>
        <v/>
      </c>
      <c r="G80" s="14" t="str">
        <f>'申込書（個人種目）'!AA176</f>
        <v/>
      </c>
      <c r="H80" s="24" t="str">
        <f>'申込書（個人種目）'!AB176</f>
        <v/>
      </c>
      <c r="I80" s="24" t="str">
        <f>'申込書（個人種目）'!AC176</f>
        <v/>
      </c>
      <c r="J80" s="24" t="str">
        <f>'申込書（個人種目）'!AD176</f>
        <v/>
      </c>
      <c r="K80" s="14" t="str">
        <f>IF(ISBLANK('申込書（個人種目）'!AE116),"",'申込書（個人種目）'!AE116)</f>
        <v/>
      </c>
    </row>
    <row r="81" spans="1:11" x14ac:dyDescent="0.15">
      <c r="A81" s="14">
        <v>80</v>
      </c>
      <c r="B81" s="14" t="str">
        <f>'申込書（個人種目）'!R177</f>
        <v/>
      </c>
      <c r="C81" s="14" t="str">
        <f>'申込書（個人種目）'!X177</f>
        <v xml:space="preserve"> </v>
      </c>
      <c r="D81" s="14" t="e">
        <f>'申込書（個人種目）'!#REF!</f>
        <v>#REF!</v>
      </c>
      <c r="E81" s="14" t="str">
        <f>'申込書（個人種目）'!Y177</f>
        <v/>
      </c>
      <c r="F81" s="14" t="str">
        <f>'申込書（個人種目）'!Z177</f>
        <v/>
      </c>
      <c r="G81" s="14" t="str">
        <f>'申込書（個人種目）'!AA177</f>
        <v/>
      </c>
      <c r="H81" s="24" t="str">
        <f>'申込書（個人種目）'!AB177</f>
        <v/>
      </c>
      <c r="I81" s="24" t="str">
        <f>'申込書（個人種目）'!AC177</f>
        <v/>
      </c>
      <c r="J81" s="24" t="str">
        <f>'申込書（個人種目）'!AD177</f>
        <v/>
      </c>
      <c r="K81" s="14" t="str">
        <f>IF(ISBLANK('申込書（個人種目）'!AE117),"",'申込書（個人種目）'!AE117)</f>
        <v/>
      </c>
    </row>
    <row r="82" spans="1:11" x14ac:dyDescent="0.15">
      <c r="A82" s="14">
        <v>81</v>
      </c>
      <c r="B82" s="14" t="str">
        <f>'申込書（個人種目）'!R193</f>
        <v/>
      </c>
      <c r="C82" s="14" t="str">
        <f>'申込書（個人種目）'!X193</f>
        <v xml:space="preserve"> </v>
      </c>
      <c r="D82" s="14" t="e">
        <f>'申込書（個人種目）'!#REF!</f>
        <v>#REF!</v>
      </c>
      <c r="E82" s="14" t="str">
        <f>'申込書（個人種目）'!Y193</f>
        <v/>
      </c>
      <c r="F82" s="14" t="str">
        <f>'申込書（個人種目）'!Z193</f>
        <v/>
      </c>
      <c r="G82" s="14" t="str">
        <f>'申込書（個人種目）'!AA193</f>
        <v/>
      </c>
      <c r="H82" s="24" t="str">
        <f>'申込書（個人種目）'!AB193</f>
        <v/>
      </c>
      <c r="I82" s="24" t="str">
        <f>'申込書（個人種目）'!AC193</f>
        <v/>
      </c>
      <c r="J82" s="24" t="str">
        <f>'申込書（個人種目）'!AD193</f>
        <v/>
      </c>
      <c r="K82" s="14" t="str">
        <f>IF(ISBLANK('申込書（個人種目）'!AE118),"",'申込書（個人種目）'!AE118)</f>
        <v/>
      </c>
    </row>
    <row r="83" spans="1:11" x14ac:dyDescent="0.15">
      <c r="A83" s="14">
        <v>82</v>
      </c>
      <c r="B83" s="14" t="str">
        <f>'申込書（個人種目）'!R194</f>
        <v/>
      </c>
      <c r="C83" s="14" t="str">
        <f>'申込書（個人種目）'!X194</f>
        <v xml:space="preserve"> </v>
      </c>
      <c r="D83" s="14" t="e">
        <f>'申込書（個人種目）'!#REF!</f>
        <v>#REF!</v>
      </c>
      <c r="E83" s="14" t="str">
        <f>'申込書（個人種目）'!Y194</f>
        <v/>
      </c>
      <c r="F83" s="14" t="str">
        <f>'申込書（個人種目）'!Z194</f>
        <v/>
      </c>
      <c r="G83" s="14" t="str">
        <f>'申込書（個人種目）'!AA194</f>
        <v/>
      </c>
      <c r="H83" s="24" t="str">
        <f>'申込書（個人種目）'!AB194</f>
        <v/>
      </c>
      <c r="I83" s="24" t="str">
        <f>'申込書（個人種目）'!AC194</f>
        <v/>
      </c>
      <c r="J83" s="24" t="str">
        <f>'申込書（個人種目）'!AD194</f>
        <v/>
      </c>
      <c r="K83" s="14" t="str">
        <f>IF(ISBLANK('申込書（個人種目）'!AE119),"",'申込書（個人種目）'!AE119)</f>
        <v/>
      </c>
    </row>
    <row r="84" spans="1:11" x14ac:dyDescent="0.15">
      <c r="A84" s="14">
        <v>83</v>
      </c>
      <c r="B84" s="14" t="str">
        <f>'申込書（個人種目）'!R195</f>
        <v/>
      </c>
      <c r="C84" s="14" t="str">
        <f>'申込書（個人種目）'!X195</f>
        <v xml:space="preserve"> </v>
      </c>
      <c r="D84" s="14" t="e">
        <f>'申込書（個人種目）'!#REF!</f>
        <v>#REF!</v>
      </c>
      <c r="E84" s="14" t="str">
        <f>'申込書（個人種目）'!Y195</f>
        <v/>
      </c>
      <c r="F84" s="14" t="str">
        <f>'申込書（個人種目）'!Z195</f>
        <v/>
      </c>
      <c r="G84" s="14" t="str">
        <f>'申込書（個人種目）'!AA195</f>
        <v/>
      </c>
      <c r="H84" s="24" t="str">
        <f>'申込書（個人種目）'!AB195</f>
        <v/>
      </c>
      <c r="I84" s="24" t="str">
        <f>'申込書（個人種目）'!AC195</f>
        <v/>
      </c>
      <c r="J84" s="24" t="str">
        <f>'申込書（個人種目）'!AD195</f>
        <v/>
      </c>
      <c r="K84" s="14" t="str">
        <f>IF(ISBLANK('申込書（個人種目）'!AE120),"",'申込書（個人種目）'!AE120)</f>
        <v/>
      </c>
    </row>
    <row r="85" spans="1:11" x14ac:dyDescent="0.15">
      <c r="A85" s="14">
        <v>84</v>
      </c>
      <c r="B85" s="14" t="str">
        <f>'申込書（個人種目）'!R196</f>
        <v/>
      </c>
      <c r="C85" s="14" t="str">
        <f>'申込書（個人種目）'!X196</f>
        <v xml:space="preserve"> </v>
      </c>
      <c r="D85" s="14" t="e">
        <f>'申込書（個人種目）'!#REF!</f>
        <v>#REF!</v>
      </c>
      <c r="E85" s="14" t="str">
        <f>'申込書（個人種目）'!Y196</f>
        <v/>
      </c>
      <c r="F85" s="14" t="str">
        <f>'申込書（個人種目）'!Z196</f>
        <v/>
      </c>
      <c r="G85" s="14" t="str">
        <f>'申込書（個人種目）'!AA196</f>
        <v/>
      </c>
      <c r="H85" s="24" t="str">
        <f>'申込書（個人種目）'!AB196</f>
        <v/>
      </c>
      <c r="I85" s="24" t="str">
        <f>'申込書（個人種目）'!AC196</f>
        <v/>
      </c>
      <c r="J85" s="24" t="str">
        <f>'申込書（個人種目）'!AD196</f>
        <v/>
      </c>
      <c r="K85" s="14" t="str">
        <f>IF(ISBLANK('申込書（個人種目）'!AE121),"",'申込書（個人種目）'!AE121)</f>
        <v/>
      </c>
    </row>
    <row r="86" spans="1:11" x14ac:dyDescent="0.15">
      <c r="A86" s="14">
        <v>85</v>
      </c>
      <c r="B86" s="14" t="str">
        <f>'申込書（個人種目）'!R197</f>
        <v/>
      </c>
      <c r="C86" s="14" t="str">
        <f>'申込書（個人種目）'!X197</f>
        <v xml:space="preserve"> </v>
      </c>
      <c r="D86" s="14" t="e">
        <f>'申込書（個人種目）'!#REF!</f>
        <v>#REF!</v>
      </c>
      <c r="E86" s="14" t="str">
        <f>'申込書（個人種目）'!Y197</f>
        <v/>
      </c>
      <c r="F86" s="14" t="str">
        <f>'申込書（個人種目）'!Z197</f>
        <v/>
      </c>
      <c r="G86" s="14" t="str">
        <f>'申込書（個人種目）'!AA197</f>
        <v/>
      </c>
      <c r="H86" s="24" t="str">
        <f>'申込書（個人種目）'!AB197</f>
        <v/>
      </c>
      <c r="I86" s="24" t="str">
        <f>'申込書（個人種目）'!AC197</f>
        <v/>
      </c>
      <c r="J86" s="24" t="str">
        <f>'申込書（個人種目）'!AD197</f>
        <v/>
      </c>
      <c r="K86" s="14" t="str">
        <f>IF(ISBLANK('申込書（個人種目）'!AE122),"",'申込書（個人種目）'!AE122)</f>
        <v/>
      </c>
    </row>
    <row r="87" spans="1:11" x14ac:dyDescent="0.15">
      <c r="A87" s="14">
        <v>86</v>
      </c>
      <c r="B87" s="14" t="str">
        <f>'申込書（個人種目）'!R198</f>
        <v/>
      </c>
      <c r="C87" s="14" t="str">
        <f>'申込書（個人種目）'!X198</f>
        <v xml:space="preserve"> </v>
      </c>
      <c r="D87" s="14" t="e">
        <f>'申込書（個人種目）'!#REF!</f>
        <v>#REF!</v>
      </c>
      <c r="E87" s="14" t="str">
        <f>'申込書（個人種目）'!Y198</f>
        <v/>
      </c>
      <c r="F87" s="14" t="str">
        <f>'申込書（個人種目）'!Z198</f>
        <v/>
      </c>
      <c r="G87" s="14" t="str">
        <f>'申込書（個人種目）'!AA198</f>
        <v/>
      </c>
      <c r="H87" s="24" t="str">
        <f>'申込書（個人種目）'!AB198</f>
        <v/>
      </c>
      <c r="I87" s="24" t="str">
        <f>'申込書（個人種目）'!AC198</f>
        <v/>
      </c>
      <c r="J87" s="24" t="str">
        <f>'申込書（個人種目）'!AD198</f>
        <v/>
      </c>
      <c r="K87" s="14" t="str">
        <f>IF(ISBLANK('申込書（個人種目）'!AE123),"",'申込書（個人種目）'!AE123)</f>
        <v/>
      </c>
    </row>
    <row r="88" spans="1:11" x14ac:dyDescent="0.15">
      <c r="A88" s="14">
        <v>87</v>
      </c>
      <c r="B88" s="14" t="str">
        <f>'申込書（個人種目）'!R199</f>
        <v/>
      </c>
      <c r="C88" s="14" t="str">
        <f>'申込書（個人種目）'!X199</f>
        <v xml:space="preserve"> </v>
      </c>
      <c r="D88" s="14" t="e">
        <f>'申込書（個人種目）'!#REF!</f>
        <v>#REF!</v>
      </c>
      <c r="E88" s="14" t="str">
        <f>'申込書（個人種目）'!Y199</f>
        <v/>
      </c>
      <c r="F88" s="14" t="str">
        <f>'申込書（個人種目）'!Z199</f>
        <v/>
      </c>
      <c r="G88" s="14" t="str">
        <f>'申込書（個人種目）'!AA199</f>
        <v/>
      </c>
      <c r="H88" s="24" t="str">
        <f>'申込書（個人種目）'!AB199</f>
        <v/>
      </c>
      <c r="I88" s="24" t="str">
        <f>'申込書（個人種目）'!AC199</f>
        <v/>
      </c>
      <c r="J88" s="24" t="str">
        <f>'申込書（個人種目）'!AD199</f>
        <v/>
      </c>
      <c r="K88" s="14" t="str">
        <f>IF(ISBLANK('申込書（個人種目）'!AE124),"",'申込書（個人種目）'!AE124)</f>
        <v/>
      </c>
    </row>
    <row r="89" spans="1:11" x14ac:dyDescent="0.15">
      <c r="A89" s="14">
        <v>88</v>
      </c>
      <c r="B89" s="14" t="str">
        <f>'申込書（個人種目）'!R200</f>
        <v/>
      </c>
      <c r="C89" s="14" t="str">
        <f>'申込書（個人種目）'!X200</f>
        <v xml:space="preserve"> </v>
      </c>
      <c r="D89" s="14" t="e">
        <f>'申込書（個人種目）'!#REF!</f>
        <v>#REF!</v>
      </c>
      <c r="E89" s="14" t="str">
        <f>'申込書（個人種目）'!Y200</f>
        <v/>
      </c>
      <c r="F89" s="14" t="str">
        <f>'申込書（個人種目）'!Z200</f>
        <v/>
      </c>
      <c r="G89" s="14" t="str">
        <f>'申込書（個人種目）'!AA200</f>
        <v/>
      </c>
      <c r="H89" s="24" t="str">
        <f>'申込書（個人種目）'!AB200</f>
        <v/>
      </c>
      <c r="I89" s="24" t="str">
        <f>'申込書（個人種目）'!AC200</f>
        <v/>
      </c>
      <c r="J89" s="24" t="str">
        <f>'申込書（個人種目）'!AD200</f>
        <v/>
      </c>
      <c r="K89" s="14" t="str">
        <f>IF(ISBLANK('申込書（個人種目）'!AE125),"",'申込書（個人種目）'!AE125)</f>
        <v/>
      </c>
    </row>
    <row r="90" spans="1:11" x14ac:dyDescent="0.15">
      <c r="A90" s="14">
        <v>89</v>
      </c>
      <c r="B90" s="14" t="str">
        <f>'申込書（個人種目）'!R201</f>
        <v/>
      </c>
      <c r="C90" s="14" t="str">
        <f>'申込書（個人種目）'!X201</f>
        <v xml:space="preserve"> </v>
      </c>
      <c r="D90" s="14" t="e">
        <f>'申込書（個人種目）'!#REF!</f>
        <v>#REF!</v>
      </c>
      <c r="E90" s="14" t="str">
        <f>'申込書（個人種目）'!Y201</f>
        <v/>
      </c>
      <c r="F90" s="14" t="str">
        <f>'申込書（個人種目）'!Z201</f>
        <v/>
      </c>
      <c r="G90" s="14" t="str">
        <f>'申込書（個人種目）'!AA201</f>
        <v/>
      </c>
      <c r="H90" s="24" t="str">
        <f>'申込書（個人種目）'!AB201</f>
        <v/>
      </c>
      <c r="I90" s="24" t="str">
        <f>'申込書（個人種目）'!AC201</f>
        <v/>
      </c>
      <c r="J90" s="24" t="str">
        <f>'申込書（個人種目）'!AD201</f>
        <v/>
      </c>
      <c r="K90" s="14" t="str">
        <f>IF(ISBLANK('申込書（個人種目）'!AE126),"",'申込書（個人種目）'!AE126)</f>
        <v/>
      </c>
    </row>
    <row r="91" spans="1:11" x14ac:dyDescent="0.15">
      <c r="A91" s="14">
        <v>90</v>
      </c>
      <c r="B91" s="14" t="str">
        <f>'申込書（個人種目）'!R202</f>
        <v/>
      </c>
      <c r="C91" s="14" t="str">
        <f>'申込書（個人種目）'!X202</f>
        <v xml:space="preserve"> </v>
      </c>
      <c r="D91" s="14" t="e">
        <f>'申込書（個人種目）'!#REF!</f>
        <v>#REF!</v>
      </c>
      <c r="E91" s="14" t="str">
        <f>'申込書（個人種目）'!Y202</f>
        <v/>
      </c>
      <c r="F91" s="14" t="str">
        <f>'申込書（個人種目）'!Z202</f>
        <v/>
      </c>
      <c r="G91" s="14" t="str">
        <f>'申込書（個人種目）'!AA202</f>
        <v/>
      </c>
      <c r="H91" s="24" t="str">
        <f>'申込書（個人種目）'!AB202</f>
        <v/>
      </c>
      <c r="I91" s="24" t="str">
        <f>'申込書（個人種目）'!AC202</f>
        <v/>
      </c>
      <c r="J91" s="24" t="str">
        <f>'申込書（個人種目）'!AD202</f>
        <v/>
      </c>
      <c r="K91" s="14" t="str">
        <f>IF(ISBLANK('申込書（個人種目）'!AE127),"",'申込書（個人種目）'!AE127)</f>
        <v/>
      </c>
    </row>
    <row r="92" spans="1:11" x14ac:dyDescent="0.15">
      <c r="A92" s="14">
        <v>91</v>
      </c>
      <c r="B92" s="14" t="str">
        <f>'申込書（個人種目）'!R203</f>
        <v/>
      </c>
      <c r="C92" s="14" t="str">
        <f>'申込書（個人種目）'!X203</f>
        <v xml:space="preserve"> </v>
      </c>
      <c r="D92" s="14" t="e">
        <f>'申込書（個人種目）'!#REF!</f>
        <v>#REF!</v>
      </c>
      <c r="E92" s="14" t="str">
        <f>'申込書（個人種目）'!Y203</f>
        <v/>
      </c>
      <c r="F92" s="14" t="str">
        <f>'申込書（個人種目）'!Z203</f>
        <v/>
      </c>
      <c r="G92" s="14" t="str">
        <f>'申込書（個人種目）'!AA203</f>
        <v/>
      </c>
      <c r="H92" s="24" t="str">
        <f>'申込書（個人種目）'!AB203</f>
        <v/>
      </c>
      <c r="I92" s="24" t="str">
        <f>'申込書（個人種目）'!AC203</f>
        <v/>
      </c>
      <c r="J92" s="24" t="str">
        <f>'申込書（個人種目）'!AD203</f>
        <v/>
      </c>
      <c r="K92" s="14" t="str">
        <f>IF(ISBLANK('申込書（個人種目）'!AE143),"",'申込書（個人種目）'!AE143)</f>
        <v/>
      </c>
    </row>
    <row r="93" spans="1:11" x14ac:dyDescent="0.15">
      <c r="A93" s="14">
        <v>92</v>
      </c>
      <c r="B93" s="14" t="str">
        <f>'申込書（個人種目）'!R204</f>
        <v/>
      </c>
      <c r="C93" s="14" t="str">
        <f>'申込書（個人種目）'!X204</f>
        <v xml:space="preserve"> </v>
      </c>
      <c r="D93" s="14" t="e">
        <f>'申込書（個人種目）'!#REF!</f>
        <v>#REF!</v>
      </c>
      <c r="E93" s="14" t="str">
        <f>'申込書（個人種目）'!Y204</f>
        <v/>
      </c>
      <c r="F93" s="14" t="str">
        <f>'申込書（個人種目）'!Z204</f>
        <v/>
      </c>
      <c r="G93" s="14" t="str">
        <f>'申込書（個人種目）'!AA204</f>
        <v/>
      </c>
      <c r="H93" s="24" t="str">
        <f>'申込書（個人種目）'!AB204</f>
        <v/>
      </c>
      <c r="I93" s="24" t="str">
        <f>'申込書（個人種目）'!AC204</f>
        <v/>
      </c>
      <c r="J93" s="24" t="str">
        <f>'申込書（個人種目）'!AD204</f>
        <v/>
      </c>
      <c r="K93" s="14" t="str">
        <f>IF(ISBLANK('申込書（個人種目）'!AE144),"",'申込書（個人種目）'!AE144)</f>
        <v/>
      </c>
    </row>
    <row r="94" spans="1:11" x14ac:dyDescent="0.15">
      <c r="A94" s="14">
        <v>93</v>
      </c>
      <c r="B94" s="14" t="str">
        <f>'申込書（個人種目）'!R205</f>
        <v/>
      </c>
      <c r="C94" s="14" t="str">
        <f>'申込書（個人種目）'!X205</f>
        <v xml:space="preserve"> </v>
      </c>
      <c r="D94" s="14" t="e">
        <f>'申込書（個人種目）'!#REF!</f>
        <v>#REF!</v>
      </c>
      <c r="E94" s="14" t="str">
        <f>'申込書（個人種目）'!Y205</f>
        <v/>
      </c>
      <c r="F94" s="14" t="str">
        <f>'申込書（個人種目）'!Z205</f>
        <v/>
      </c>
      <c r="G94" s="14" t="str">
        <f>'申込書（個人種目）'!AA205</f>
        <v/>
      </c>
      <c r="H94" s="24" t="str">
        <f>'申込書（個人種目）'!AB205</f>
        <v/>
      </c>
      <c r="I94" s="24" t="str">
        <f>'申込書（個人種目）'!AC205</f>
        <v/>
      </c>
      <c r="J94" s="24" t="str">
        <f>'申込書（個人種目）'!AD205</f>
        <v/>
      </c>
      <c r="K94" s="14" t="str">
        <f>IF(ISBLANK('申込書（個人種目）'!AE145),"",'申込書（個人種目）'!AE145)</f>
        <v/>
      </c>
    </row>
    <row r="95" spans="1:11" x14ac:dyDescent="0.15">
      <c r="A95" s="14">
        <v>94</v>
      </c>
      <c r="B95" s="14" t="str">
        <f>'申込書（個人種目）'!R206</f>
        <v/>
      </c>
      <c r="C95" s="14" t="str">
        <f>'申込書（個人種目）'!X206</f>
        <v xml:space="preserve"> </v>
      </c>
      <c r="D95" s="14" t="e">
        <f>'申込書（個人種目）'!#REF!</f>
        <v>#REF!</v>
      </c>
      <c r="E95" s="14" t="str">
        <f>'申込書（個人種目）'!Y206</f>
        <v/>
      </c>
      <c r="F95" s="14" t="str">
        <f>'申込書（個人種目）'!Z206</f>
        <v/>
      </c>
      <c r="G95" s="14" t="str">
        <f>'申込書（個人種目）'!AA206</f>
        <v/>
      </c>
      <c r="H95" s="24" t="str">
        <f>'申込書（個人種目）'!AB206</f>
        <v/>
      </c>
      <c r="I95" s="24" t="str">
        <f>'申込書（個人種目）'!AC206</f>
        <v/>
      </c>
      <c r="J95" s="24" t="str">
        <f>'申込書（個人種目）'!AD206</f>
        <v/>
      </c>
      <c r="K95" s="14" t="str">
        <f>IF(ISBLANK('申込書（個人種目）'!AE146),"",'申込書（個人種目）'!AE146)</f>
        <v/>
      </c>
    </row>
    <row r="96" spans="1:11" x14ac:dyDescent="0.15">
      <c r="A96" s="14">
        <v>95</v>
      </c>
      <c r="B96" s="14" t="str">
        <f>'申込書（個人種目）'!R207</f>
        <v/>
      </c>
      <c r="C96" s="14" t="str">
        <f>'申込書（個人種目）'!X207</f>
        <v xml:space="preserve"> </v>
      </c>
      <c r="D96" s="14" t="e">
        <f>'申込書（個人種目）'!#REF!</f>
        <v>#REF!</v>
      </c>
      <c r="E96" s="14" t="str">
        <f>'申込書（個人種目）'!Y207</f>
        <v/>
      </c>
      <c r="F96" s="14" t="str">
        <f>'申込書（個人種目）'!Z207</f>
        <v/>
      </c>
      <c r="G96" s="14" t="str">
        <f>'申込書（個人種目）'!AA207</f>
        <v/>
      </c>
      <c r="H96" s="24" t="str">
        <f>'申込書（個人種目）'!AB207</f>
        <v/>
      </c>
      <c r="I96" s="24" t="str">
        <f>'申込書（個人種目）'!AC207</f>
        <v/>
      </c>
      <c r="J96" s="24" t="str">
        <f>'申込書（個人種目）'!AD207</f>
        <v/>
      </c>
      <c r="K96" s="14" t="str">
        <f>IF(ISBLANK('申込書（個人種目）'!AE147),"",'申込書（個人種目）'!AE147)</f>
        <v/>
      </c>
    </row>
    <row r="97" spans="1:11" x14ac:dyDescent="0.15">
      <c r="A97" s="14">
        <v>96</v>
      </c>
      <c r="B97" s="14" t="str">
        <f>'申込書（個人種目）'!R208</f>
        <v/>
      </c>
      <c r="C97" s="14" t="str">
        <f>'申込書（個人種目）'!X208</f>
        <v xml:space="preserve"> </v>
      </c>
      <c r="D97" s="14" t="e">
        <f>'申込書（個人種目）'!#REF!</f>
        <v>#REF!</v>
      </c>
      <c r="E97" s="14" t="str">
        <f>'申込書（個人種目）'!Y208</f>
        <v/>
      </c>
      <c r="F97" s="14" t="str">
        <f>'申込書（個人種目）'!Z208</f>
        <v/>
      </c>
      <c r="G97" s="14" t="str">
        <f>'申込書（個人種目）'!AA208</f>
        <v/>
      </c>
      <c r="H97" s="24" t="str">
        <f>'申込書（個人種目）'!AB208</f>
        <v/>
      </c>
      <c r="I97" s="24" t="str">
        <f>'申込書（個人種目）'!AC208</f>
        <v/>
      </c>
      <c r="J97" s="24" t="str">
        <f>'申込書（個人種目）'!AD208</f>
        <v/>
      </c>
      <c r="K97" s="14" t="str">
        <f>IF(ISBLANK('申込書（個人種目）'!AE148),"",'申込書（個人種目）'!AE148)</f>
        <v/>
      </c>
    </row>
    <row r="98" spans="1:11" x14ac:dyDescent="0.15">
      <c r="A98" s="14">
        <v>97</v>
      </c>
      <c r="B98" s="14" t="str">
        <f>'申込書（個人種目）'!R209</f>
        <v/>
      </c>
      <c r="C98" s="14" t="str">
        <f>'申込書（個人種目）'!X209</f>
        <v xml:space="preserve"> </v>
      </c>
      <c r="D98" s="14" t="e">
        <f>'申込書（個人種目）'!#REF!</f>
        <v>#REF!</v>
      </c>
      <c r="E98" s="14" t="str">
        <f>'申込書（個人種目）'!Y209</f>
        <v/>
      </c>
      <c r="F98" s="14" t="str">
        <f>'申込書（個人種目）'!Z209</f>
        <v/>
      </c>
      <c r="G98" s="14" t="str">
        <f>'申込書（個人種目）'!AA209</f>
        <v/>
      </c>
      <c r="H98" s="24" t="str">
        <f>'申込書（個人種目）'!AB209</f>
        <v/>
      </c>
      <c r="I98" s="24" t="str">
        <f>'申込書（個人種目）'!AC209</f>
        <v/>
      </c>
      <c r="J98" s="24" t="str">
        <f>'申込書（個人種目）'!AD209</f>
        <v/>
      </c>
      <c r="K98" s="14" t="str">
        <f>IF(ISBLANK('申込書（個人種目）'!AE149),"",'申込書（個人種目）'!AE149)</f>
        <v/>
      </c>
    </row>
    <row r="99" spans="1:11" x14ac:dyDescent="0.15">
      <c r="A99" s="14">
        <v>98</v>
      </c>
      <c r="B99" s="14" t="str">
        <f>'申込書（個人種目）'!R210</f>
        <v/>
      </c>
      <c r="C99" s="14" t="str">
        <f>'申込書（個人種目）'!X210</f>
        <v xml:space="preserve"> </v>
      </c>
      <c r="D99" s="14" t="e">
        <f>'申込書（個人種目）'!#REF!</f>
        <v>#REF!</v>
      </c>
      <c r="E99" s="14" t="str">
        <f>'申込書（個人種目）'!Y210</f>
        <v/>
      </c>
      <c r="F99" s="14" t="str">
        <f>'申込書（個人種目）'!Z210</f>
        <v/>
      </c>
      <c r="G99" s="14" t="str">
        <f>'申込書（個人種目）'!AA210</f>
        <v/>
      </c>
      <c r="H99" s="24" t="str">
        <f>'申込書（個人種目）'!AB210</f>
        <v/>
      </c>
      <c r="I99" s="24" t="str">
        <f>'申込書（個人種目）'!AC210</f>
        <v/>
      </c>
      <c r="J99" s="24" t="str">
        <f>'申込書（個人種目）'!AD210</f>
        <v/>
      </c>
      <c r="K99" s="14" t="str">
        <f>IF(ISBLANK('申込書（個人種目）'!AE150),"",'申込書（個人種目）'!AE150)</f>
        <v/>
      </c>
    </row>
    <row r="100" spans="1:11" x14ac:dyDescent="0.15">
      <c r="A100" s="14">
        <v>99</v>
      </c>
      <c r="B100" s="14" t="str">
        <f>'申込書（個人種目）'!R211</f>
        <v/>
      </c>
      <c r="C100" s="14" t="str">
        <f>'申込書（個人種目）'!X211</f>
        <v xml:space="preserve"> </v>
      </c>
      <c r="D100" s="14" t="e">
        <f>'申込書（個人種目）'!#REF!</f>
        <v>#REF!</v>
      </c>
      <c r="E100" s="14" t="str">
        <f>'申込書（個人種目）'!Y211</f>
        <v/>
      </c>
      <c r="F100" s="14" t="str">
        <f>'申込書（個人種目）'!Z211</f>
        <v/>
      </c>
      <c r="G100" s="14" t="str">
        <f>'申込書（個人種目）'!AA211</f>
        <v/>
      </c>
      <c r="H100" s="24" t="str">
        <f>'申込書（個人種目）'!AB211</f>
        <v/>
      </c>
      <c r="I100" s="24" t="str">
        <f>'申込書（個人種目）'!AC211</f>
        <v/>
      </c>
      <c r="J100" s="24" t="str">
        <f>'申込書（個人種目）'!AD211</f>
        <v/>
      </c>
      <c r="K100" s="14" t="str">
        <f>IF(ISBLANK('申込書（個人種目）'!AE151),"",'申込書（個人種目）'!AE151)</f>
        <v/>
      </c>
    </row>
    <row r="101" spans="1:11" x14ac:dyDescent="0.15">
      <c r="A101" s="14">
        <v>100</v>
      </c>
      <c r="B101" s="14" t="str">
        <f>'申込書（個人種目）'!R212</f>
        <v/>
      </c>
      <c r="C101" s="14" t="str">
        <f>'申込書（個人種目）'!X212</f>
        <v xml:space="preserve"> </v>
      </c>
      <c r="D101" s="14" t="e">
        <f>'申込書（個人種目）'!#REF!</f>
        <v>#REF!</v>
      </c>
      <c r="E101" s="14" t="str">
        <f>'申込書（個人種目）'!Y212</f>
        <v/>
      </c>
      <c r="F101" s="14" t="str">
        <f>'申込書（個人種目）'!Z212</f>
        <v/>
      </c>
      <c r="G101" s="14" t="str">
        <f>'申込書（個人種目）'!AA212</f>
        <v/>
      </c>
      <c r="H101" s="24" t="str">
        <f>'申込書（個人種目）'!AB212</f>
        <v/>
      </c>
      <c r="I101" s="24" t="str">
        <f>'申込書（個人種目）'!AC212</f>
        <v/>
      </c>
      <c r="J101" s="24" t="str">
        <f>'申込書（個人種目）'!AD212</f>
        <v/>
      </c>
      <c r="K101" s="14" t="str">
        <f>IF(ISBLANK('申込書（個人種目）'!AE152),"",'申込書（個人種目）'!AE152)</f>
        <v/>
      </c>
    </row>
    <row r="102" spans="1:11" x14ac:dyDescent="0.15">
      <c r="A102" s="14">
        <v>1</v>
      </c>
      <c r="B102" s="14" t="str">
        <f>'申込書（リレー種目）'!S7</f>
        <v/>
      </c>
      <c r="C102" s="14" t="str">
        <f>'申込書（リレー種目）'!Y7</f>
        <v/>
      </c>
      <c r="E102" s="14" t="str">
        <f>'申込書（リレー種目）'!Z7</f>
        <v/>
      </c>
      <c r="F102" s="14" t="str">
        <f>'申込書（リレー種目）'!AA7</f>
        <v/>
      </c>
      <c r="G102" s="14" t="str">
        <f>'申込書（リレー種目）'!AB7</f>
        <v/>
      </c>
      <c r="H102" s="24" t="str">
        <f>'申込書（リレー種目）'!AC7</f>
        <v/>
      </c>
      <c r="I102" s="24" t="str">
        <f>'申込書（リレー種目）'!AD7</f>
        <v/>
      </c>
      <c r="J102" s="24" t="str">
        <f>'申込書（リレー種目）'!AE7</f>
        <v/>
      </c>
      <c r="K102" s="14" t="str">
        <f>IF(ISBLANK('申込書（個人種目）'!AE153),"",'申込書（個人種目）'!AE153)</f>
        <v/>
      </c>
    </row>
    <row r="103" spans="1:11" x14ac:dyDescent="0.15">
      <c r="A103" s="14">
        <v>2</v>
      </c>
      <c r="B103" s="14" t="str">
        <f>'申込書（リレー種目）'!S8</f>
        <v/>
      </c>
      <c r="C103" s="14" t="str">
        <f>'申込書（リレー種目）'!Y8</f>
        <v/>
      </c>
      <c r="E103" s="14" t="str">
        <f>'申込書（リレー種目）'!Z8</f>
        <v/>
      </c>
      <c r="F103" s="14" t="str">
        <f>'申込書（リレー種目）'!AA8</f>
        <v/>
      </c>
      <c r="G103" s="14" t="str">
        <f>'申込書（リレー種目）'!AB8</f>
        <v/>
      </c>
      <c r="H103" s="24" t="str">
        <f>'申込書（リレー種目）'!AC8</f>
        <v/>
      </c>
      <c r="I103" s="24" t="str">
        <f>'申込書（リレー種目）'!AD8</f>
        <v/>
      </c>
      <c r="J103" s="24" t="str">
        <f>'申込書（リレー種目）'!AE8</f>
        <v/>
      </c>
      <c r="K103" s="14" t="str">
        <f>IF(ISBLANK('申込書（個人種目）'!AE154),"",'申込書（個人種目）'!AE154)</f>
        <v/>
      </c>
    </row>
    <row r="104" spans="1:11" x14ac:dyDescent="0.15">
      <c r="A104" s="14">
        <v>3</v>
      </c>
      <c r="B104" s="14" t="str">
        <f>'申込書（リレー種目）'!S9</f>
        <v/>
      </c>
      <c r="C104" s="14" t="str">
        <f>'申込書（リレー種目）'!Y9</f>
        <v/>
      </c>
      <c r="E104" s="14" t="str">
        <f>'申込書（リレー種目）'!Z9</f>
        <v/>
      </c>
      <c r="F104" s="14" t="str">
        <f>'申込書（リレー種目）'!AA9</f>
        <v/>
      </c>
      <c r="G104" s="14" t="str">
        <f>'申込書（リレー種目）'!AB9</f>
        <v/>
      </c>
      <c r="H104" s="24" t="str">
        <f>'申込書（リレー種目）'!AC9</f>
        <v/>
      </c>
      <c r="I104" s="24" t="str">
        <f>'申込書（リレー種目）'!AD9</f>
        <v/>
      </c>
      <c r="J104" s="24" t="str">
        <f>'申込書（リレー種目）'!AE9</f>
        <v/>
      </c>
      <c r="K104" s="14" t="str">
        <f>IF(ISBLANK('申込書（個人種目）'!AE155),"",'申込書（個人種目）'!AE155)</f>
        <v/>
      </c>
    </row>
    <row r="105" spans="1:11" x14ac:dyDescent="0.15">
      <c r="A105" s="14">
        <v>4</v>
      </c>
      <c r="B105" s="14" t="str">
        <f>'申込書（リレー種目）'!S10</f>
        <v/>
      </c>
      <c r="C105" s="14" t="str">
        <f>'申込書（リレー種目）'!Y10</f>
        <v/>
      </c>
      <c r="E105" s="14" t="str">
        <f>'申込書（リレー種目）'!Z10</f>
        <v/>
      </c>
      <c r="F105" s="14" t="str">
        <f>'申込書（リレー種目）'!AA10</f>
        <v/>
      </c>
      <c r="G105" s="14" t="str">
        <f>'申込書（リレー種目）'!AB10</f>
        <v/>
      </c>
      <c r="H105" s="24" t="str">
        <f>'申込書（リレー種目）'!AC10</f>
        <v/>
      </c>
      <c r="I105" s="24" t="str">
        <f>'申込書（リレー種目）'!AD10</f>
        <v/>
      </c>
      <c r="J105" s="24" t="str">
        <f>'申込書（リレー種目）'!AE10</f>
        <v/>
      </c>
      <c r="K105" s="14" t="str">
        <f>IF(ISBLANK('申込書（個人種目）'!AE156),"",'申込書（個人種目）'!AE156)</f>
        <v/>
      </c>
    </row>
    <row r="106" spans="1:11" x14ac:dyDescent="0.15">
      <c r="A106" s="14">
        <v>5</v>
      </c>
      <c r="B106" s="14" t="str">
        <f>'申込書（リレー種目）'!S11</f>
        <v/>
      </c>
      <c r="C106" s="14" t="str">
        <f>'申込書（リレー種目）'!Y11</f>
        <v/>
      </c>
      <c r="E106" s="14" t="str">
        <f>'申込書（リレー種目）'!Z11</f>
        <v/>
      </c>
      <c r="F106" s="14" t="str">
        <f>'申込書（リレー種目）'!AA11</f>
        <v/>
      </c>
      <c r="G106" s="14" t="str">
        <f>'申込書（リレー種目）'!AB11</f>
        <v/>
      </c>
      <c r="H106" s="24" t="str">
        <f>'申込書（リレー種目）'!AC11</f>
        <v/>
      </c>
      <c r="I106" s="24" t="str">
        <f>'申込書（リレー種目）'!AD11</f>
        <v/>
      </c>
      <c r="J106" s="24" t="str">
        <f>'申込書（リレー種目）'!AE11</f>
        <v/>
      </c>
      <c r="K106" s="14" t="str">
        <f>IF(ISBLANK('申込書（個人種目）'!AE157),"",'申込書（個人種目）'!AE157)</f>
        <v/>
      </c>
    </row>
    <row r="107" spans="1:11" x14ac:dyDescent="0.15">
      <c r="A107" s="14">
        <v>6</v>
      </c>
      <c r="B107" s="14" t="str">
        <f>'申込書（リレー種目）'!S12</f>
        <v/>
      </c>
      <c r="C107" s="14" t="str">
        <f>'申込書（リレー種目）'!Y12</f>
        <v/>
      </c>
      <c r="E107" s="14" t="str">
        <f>'申込書（リレー種目）'!Z12</f>
        <v/>
      </c>
      <c r="F107" s="14" t="str">
        <f>'申込書（リレー種目）'!AA12</f>
        <v/>
      </c>
      <c r="G107" s="14" t="str">
        <f>'申込書（リレー種目）'!AB12</f>
        <v/>
      </c>
      <c r="H107" s="24" t="str">
        <f>'申込書（リレー種目）'!AC12</f>
        <v/>
      </c>
      <c r="I107" s="24" t="str">
        <f>'申込書（リレー種目）'!AD12</f>
        <v/>
      </c>
      <c r="J107" s="24" t="str">
        <f>'申込書（リレー種目）'!AE12</f>
        <v/>
      </c>
      <c r="K107" s="14" t="str">
        <f>IF(ISBLANK('申込書（個人種目）'!AE158),"",'申込書（個人種目）'!AE158)</f>
        <v/>
      </c>
    </row>
    <row r="108" spans="1:11" x14ac:dyDescent="0.15">
      <c r="A108" s="14">
        <v>7</v>
      </c>
      <c r="B108" s="14" t="str">
        <f>'申込書（リレー種目）'!S13</f>
        <v/>
      </c>
      <c r="C108" s="14" t="str">
        <f>'申込書（リレー種目）'!Y13</f>
        <v/>
      </c>
      <c r="E108" s="14" t="str">
        <f>'申込書（リレー種目）'!Z13</f>
        <v/>
      </c>
      <c r="F108" s="14" t="str">
        <f>'申込書（リレー種目）'!AA13</f>
        <v/>
      </c>
      <c r="G108" s="14" t="str">
        <f>'申込書（リレー種目）'!AB13</f>
        <v/>
      </c>
      <c r="H108" s="24" t="str">
        <f>'申込書（リレー種目）'!AC13</f>
        <v/>
      </c>
      <c r="I108" s="24" t="str">
        <f>'申込書（リレー種目）'!AD13</f>
        <v/>
      </c>
      <c r="J108" s="24" t="str">
        <f>'申込書（リレー種目）'!AE13</f>
        <v/>
      </c>
      <c r="K108" s="14" t="str">
        <f>IF(ISBLANK('申込書（個人種目）'!AE159),"",'申込書（個人種目）'!AE159)</f>
        <v/>
      </c>
    </row>
    <row r="109" spans="1:11" x14ac:dyDescent="0.15">
      <c r="A109" s="14">
        <v>8</v>
      </c>
      <c r="B109" s="14" t="str">
        <f>'申込書（リレー種目）'!S14</f>
        <v/>
      </c>
      <c r="C109" s="14" t="str">
        <f>'申込書（リレー種目）'!Y14</f>
        <v/>
      </c>
      <c r="E109" s="14" t="str">
        <f>'申込書（リレー種目）'!Z14</f>
        <v/>
      </c>
      <c r="F109" s="14" t="str">
        <f>'申込書（リレー種目）'!AA14</f>
        <v/>
      </c>
      <c r="G109" s="14" t="str">
        <f>'申込書（リレー種目）'!AB14</f>
        <v/>
      </c>
      <c r="H109" s="24" t="str">
        <f>'申込書（リレー種目）'!AC14</f>
        <v/>
      </c>
      <c r="I109" s="24" t="str">
        <f>'申込書（リレー種目）'!AD14</f>
        <v/>
      </c>
      <c r="J109" s="24" t="str">
        <f>'申込書（リレー種目）'!AE14</f>
        <v/>
      </c>
      <c r="K109" s="14" t="str">
        <f>IF(ISBLANK('申込書（個人種目）'!AE160),"",'申込書（個人種目）'!AE160)</f>
        <v/>
      </c>
    </row>
    <row r="110" spans="1:11" x14ac:dyDescent="0.15">
      <c r="A110" s="14">
        <v>9</v>
      </c>
      <c r="B110" s="14" t="str">
        <f>'申込書（リレー種目）'!S15</f>
        <v/>
      </c>
      <c r="C110" s="14" t="str">
        <f>'申込書（リレー種目）'!Y15</f>
        <v/>
      </c>
      <c r="E110" s="14" t="str">
        <f>'申込書（リレー種目）'!Z15</f>
        <v/>
      </c>
      <c r="F110" s="14" t="str">
        <f>'申込書（リレー種目）'!AA15</f>
        <v/>
      </c>
      <c r="G110" s="14" t="str">
        <f>'申込書（リレー種目）'!AB15</f>
        <v/>
      </c>
      <c r="H110" s="24" t="str">
        <f>'申込書（リレー種目）'!AC15</f>
        <v/>
      </c>
      <c r="I110" s="24" t="str">
        <f>'申込書（リレー種目）'!AD15</f>
        <v/>
      </c>
      <c r="J110" s="24" t="str">
        <f>'申込書（リレー種目）'!AE15</f>
        <v/>
      </c>
      <c r="K110" s="14" t="str">
        <f>IF(ISBLANK('申込書（個人種目）'!AE161),"",'申込書（個人種目）'!AE161)</f>
        <v/>
      </c>
    </row>
    <row r="111" spans="1:11" x14ac:dyDescent="0.15">
      <c r="A111" s="14">
        <v>10</v>
      </c>
      <c r="B111" s="14" t="str">
        <f>'申込書（リレー種目）'!S16</f>
        <v/>
      </c>
      <c r="C111" s="14" t="str">
        <f>'申込書（リレー種目）'!Y16</f>
        <v/>
      </c>
      <c r="E111" s="14" t="str">
        <f>'申込書（リレー種目）'!Z16</f>
        <v/>
      </c>
      <c r="F111" s="14" t="str">
        <f>'申込書（リレー種目）'!AA16</f>
        <v/>
      </c>
      <c r="G111" s="14" t="str">
        <f>'申込書（リレー種目）'!AB16</f>
        <v/>
      </c>
      <c r="H111" s="24" t="str">
        <f>'申込書（リレー種目）'!AC16</f>
        <v/>
      </c>
      <c r="I111" s="24" t="str">
        <f>'申込書（リレー種目）'!AD16</f>
        <v/>
      </c>
      <c r="J111" s="24" t="str">
        <f>'申込書（リレー種目）'!AE16</f>
        <v/>
      </c>
      <c r="K111" s="14" t="str">
        <f>IF(ISBLANK('申込書（個人種目）'!AE162),"",'申込書（個人種目）'!AE162)</f>
        <v/>
      </c>
    </row>
    <row r="112" spans="1:11" x14ac:dyDescent="0.15">
      <c r="A112" s="14">
        <v>11</v>
      </c>
      <c r="B112" s="14" t="str">
        <f>'申込書（リレー種目）'!S17</f>
        <v/>
      </c>
      <c r="C112" s="14" t="str">
        <f>'申込書（リレー種目）'!Y17</f>
        <v/>
      </c>
      <c r="E112" s="14" t="str">
        <f>'申込書（リレー種目）'!Z17</f>
        <v/>
      </c>
      <c r="F112" s="14" t="str">
        <f>'申込書（リレー種目）'!AA17</f>
        <v/>
      </c>
      <c r="G112" s="14" t="str">
        <f>'申込書（リレー種目）'!AB17</f>
        <v/>
      </c>
      <c r="H112" s="24" t="str">
        <f>'申込書（リレー種目）'!AC17</f>
        <v/>
      </c>
      <c r="I112" s="24" t="str">
        <f>'申込書（リレー種目）'!AD17</f>
        <v/>
      </c>
      <c r="J112" s="24" t="str">
        <f>'申込書（リレー種目）'!AE17</f>
        <v/>
      </c>
      <c r="K112" s="14" t="str">
        <f>IF(ISBLANK('申込書（個人種目）'!AE163),"",'申込書（個人種目）'!AE163)</f>
        <v/>
      </c>
    </row>
    <row r="113" spans="1:11" x14ac:dyDescent="0.15">
      <c r="A113" s="14">
        <v>12</v>
      </c>
      <c r="B113" s="14" t="str">
        <f>'申込書（リレー種目）'!S18</f>
        <v/>
      </c>
      <c r="C113" s="14" t="str">
        <f>'申込書（リレー種目）'!Y18</f>
        <v/>
      </c>
      <c r="E113" s="14" t="str">
        <f>'申込書（リレー種目）'!Z18</f>
        <v/>
      </c>
      <c r="F113" s="14" t="str">
        <f>'申込書（リレー種目）'!AA18</f>
        <v/>
      </c>
      <c r="G113" s="14" t="str">
        <f>'申込書（リレー種目）'!AB18</f>
        <v/>
      </c>
      <c r="H113" s="24" t="str">
        <f>'申込書（リレー種目）'!AC18</f>
        <v/>
      </c>
      <c r="I113" s="24" t="str">
        <f>'申込書（リレー種目）'!AD18</f>
        <v/>
      </c>
      <c r="J113" s="24" t="str">
        <f>'申込書（リレー種目）'!AE18</f>
        <v/>
      </c>
      <c r="K113" s="14" t="str">
        <f>IF(ISBLANK('申込書（個人種目）'!AE164),"",'申込書（個人種目）'!AE164)</f>
        <v/>
      </c>
    </row>
    <row r="114" spans="1:11" x14ac:dyDescent="0.15">
      <c r="A114" s="14">
        <v>13</v>
      </c>
      <c r="B114" s="14" t="str">
        <f>'申込書（リレー種目）'!S34</f>
        <v/>
      </c>
      <c r="C114" s="14" t="str">
        <f>'申込書（リレー種目）'!Y34</f>
        <v/>
      </c>
      <c r="E114" s="14" t="str">
        <f>'申込書（リレー種目）'!Z34</f>
        <v/>
      </c>
      <c r="F114" s="14" t="str">
        <f>'申込書（リレー種目）'!AA34</f>
        <v/>
      </c>
      <c r="G114" s="14" t="str">
        <f>'申込書（リレー種目）'!AB34</f>
        <v/>
      </c>
      <c r="H114" s="24" t="str">
        <f>'申込書（リレー種目）'!AC34</f>
        <v/>
      </c>
      <c r="I114" s="24" t="str">
        <f>'申込書（リレー種目）'!AD34</f>
        <v/>
      </c>
      <c r="J114" s="24" t="str">
        <f>'申込書（リレー種目）'!AE34</f>
        <v/>
      </c>
      <c r="K114" s="14" t="str">
        <f>IF(ISBLANK('申込書（個人種目）'!AE165),"",'申込書（個人種目）'!AE165)</f>
        <v/>
      </c>
    </row>
    <row r="115" spans="1:11" x14ac:dyDescent="0.15">
      <c r="A115" s="14">
        <v>14</v>
      </c>
      <c r="B115" s="14" t="str">
        <f>'申込書（リレー種目）'!S35</f>
        <v/>
      </c>
      <c r="C115" s="14" t="str">
        <f>'申込書（リレー種目）'!Y35</f>
        <v/>
      </c>
      <c r="E115" s="14" t="str">
        <f>'申込書（リレー種目）'!Z35</f>
        <v/>
      </c>
      <c r="F115" s="14" t="str">
        <f>'申込書（リレー種目）'!AA35</f>
        <v/>
      </c>
      <c r="G115" s="14" t="str">
        <f>'申込書（リレー種目）'!AB35</f>
        <v/>
      </c>
      <c r="H115" s="24" t="str">
        <f>'申込書（リレー種目）'!AC35</f>
        <v/>
      </c>
      <c r="I115" s="24" t="str">
        <f>'申込書（リレー種目）'!AD35</f>
        <v/>
      </c>
      <c r="J115" s="24" t="str">
        <f>'申込書（リレー種目）'!AE35</f>
        <v/>
      </c>
      <c r="K115" s="14" t="str">
        <f>IF(ISBLANK('申込書（個人種目）'!AE166),"",'申込書（個人種目）'!AE166)</f>
        <v/>
      </c>
    </row>
    <row r="116" spans="1:11" x14ac:dyDescent="0.15">
      <c r="A116" s="14">
        <v>15</v>
      </c>
      <c r="B116" s="14" t="str">
        <f>'申込書（リレー種目）'!S36</f>
        <v/>
      </c>
      <c r="C116" s="14" t="str">
        <f>'申込書（リレー種目）'!Y36</f>
        <v/>
      </c>
      <c r="E116" s="14" t="str">
        <f>'申込書（リレー種目）'!Z36</f>
        <v/>
      </c>
      <c r="F116" s="14" t="str">
        <f>'申込書（リレー種目）'!AA36</f>
        <v/>
      </c>
      <c r="G116" s="14" t="str">
        <f>'申込書（リレー種目）'!AB36</f>
        <v/>
      </c>
      <c r="H116" s="24" t="str">
        <f>'申込書（リレー種目）'!AC36</f>
        <v/>
      </c>
      <c r="I116" s="24" t="str">
        <f>'申込書（リレー種目）'!AD36</f>
        <v/>
      </c>
      <c r="J116" s="24" t="str">
        <f>'申込書（リレー種目）'!AE36</f>
        <v/>
      </c>
      <c r="K116" s="14" t="str">
        <f>IF(ISBLANK('申込書（個人種目）'!AE167),"",'申込書（個人種目）'!AE167)</f>
        <v/>
      </c>
    </row>
    <row r="117" spans="1:11" x14ac:dyDescent="0.15">
      <c r="A117" s="14">
        <v>16</v>
      </c>
      <c r="B117" s="14" t="str">
        <f>'申込書（リレー種目）'!S37</f>
        <v/>
      </c>
      <c r="C117" s="14" t="str">
        <f>'申込書（リレー種目）'!Y37</f>
        <v/>
      </c>
      <c r="E117" s="14" t="str">
        <f>'申込書（リレー種目）'!Z37</f>
        <v/>
      </c>
      <c r="F117" s="14" t="str">
        <f>'申込書（リレー種目）'!AA37</f>
        <v/>
      </c>
      <c r="G117" s="14" t="str">
        <f>'申込書（リレー種目）'!AB37</f>
        <v/>
      </c>
      <c r="H117" s="24" t="str">
        <f>'申込書（リレー種目）'!AC37</f>
        <v/>
      </c>
      <c r="I117" s="24" t="str">
        <f>'申込書（リレー種目）'!AD37</f>
        <v/>
      </c>
      <c r="J117" s="24" t="str">
        <f>'申込書（リレー種目）'!AE37</f>
        <v/>
      </c>
      <c r="K117" s="14" t="str">
        <f>IF(ISBLANK('申込書（個人種目）'!AE168),"",'申込書（個人種目）'!AE168)</f>
        <v/>
      </c>
    </row>
    <row r="118" spans="1:11" x14ac:dyDescent="0.15">
      <c r="A118" s="14">
        <v>17</v>
      </c>
      <c r="B118" s="14" t="str">
        <f>'申込書（リレー種目）'!S38</f>
        <v/>
      </c>
      <c r="C118" s="14" t="str">
        <f>'申込書（リレー種目）'!Y38</f>
        <v/>
      </c>
      <c r="E118" s="14" t="str">
        <f>'申込書（リレー種目）'!Z38</f>
        <v/>
      </c>
      <c r="F118" s="14" t="str">
        <f>'申込書（リレー種目）'!AA38</f>
        <v/>
      </c>
      <c r="G118" s="14" t="str">
        <f>'申込書（リレー種目）'!AB38</f>
        <v/>
      </c>
      <c r="H118" s="24" t="str">
        <f>'申込書（リレー種目）'!AC38</f>
        <v/>
      </c>
      <c r="I118" s="24" t="str">
        <f>'申込書（リレー種目）'!AD38</f>
        <v/>
      </c>
      <c r="J118" s="24" t="str">
        <f>'申込書（リレー種目）'!AE38</f>
        <v/>
      </c>
      <c r="K118" s="14" t="str">
        <f>IF(ISBLANK('申込書（個人種目）'!AE169),"",'申込書（個人種目）'!AE169)</f>
        <v/>
      </c>
    </row>
    <row r="119" spans="1:11" x14ac:dyDescent="0.15">
      <c r="A119" s="14">
        <v>18</v>
      </c>
      <c r="B119" s="14" t="str">
        <f>'申込書（リレー種目）'!S39</f>
        <v/>
      </c>
      <c r="C119" s="14" t="str">
        <f>'申込書（リレー種目）'!Y39</f>
        <v/>
      </c>
      <c r="E119" s="14" t="str">
        <f>'申込書（リレー種目）'!Z39</f>
        <v/>
      </c>
      <c r="F119" s="14" t="str">
        <f>'申込書（リレー種目）'!AA39</f>
        <v/>
      </c>
      <c r="G119" s="14" t="str">
        <f>'申込書（リレー種目）'!AB39</f>
        <v/>
      </c>
      <c r="H119" s="24" t="str">
        <f>'申込書（リレー種目）'!AC39</f>
        <v/>
      </c>
      <c r="I119" s="24" t="str">
        <f>'申込書（リレー種目）'!AD39</f>
        <v/>
      </c>
      <c r="J119" s="24" t="str">
        <f>'申込書（リレー種目）'!AE39</f>
        <v/>
      </c>
      <c r="K119" s="14" t="str">
        <f>IF(ISBLANK('申込書（個人種目）'!AE170),"",'申込書（個人種目）'!AE170)</f>
        <v/>
      </c>
    </row>
    <row r="120" spans="1:11" x14ac:dyDescent="0.15">
      <c r="A120" s="14">
        <v>19</v>
      </c>
      <c r="B120" s="14" t="str">
        <f>'申込書（リレー種目）'!S40</f>
        <v/>
      </c>
      <c r="C120" s="14" t="str">
        <f>'申込書（リレー種目）'!Y40</f>
        <v/>
      </c>
      <c r="E120" s="14" t="str">
        <f>'申込書（リレー種目）'!Z40</f>
        <v/>
      </c>
      <c r="F120" s="14" t="str">
        <f>'申込書（リレー種目）'!AA40</f>
        <v/>
      </c>
      <c r="G120" s="14" t="str">
        <f>'申込書（リレー種目）'!AB40</f>
        <v/>
      </c>
      <c r="H120" s="24" t="str">
        <f>'申込書（リレー種目）'!AC40</f>
        <v/>
      </c>
      <c r="I120" s="24" t="str">
        <f>'申込書（リレー種目）'!AD40</f>
        <v/>
      </c>
      <c r="J120" s="24" t="str">
        <f>'申込書（リレー種目）'!AE40</f>
        <v/>
      </c>
      <c r="K120" s="14" t="str">
        <f>IF(ISBLANK('申込書（個人種目）'!AE171),"",'申込書（個人種目）'!AE171)</f>
        <v/>
      </c>
    </row>
    <row r="121" spans="1:11" x14ac:dyDescent="0.15">
      <c r="A121" s="14">
        <v>20</v>
      </c>
      <c r="B121" s="14" t="str">
        <f>'申込書（リレー種目）'!S41</f>
        <v/>
      </c>
      <c r="C121" s="14" t="str">
        <f>'申込書（リレー種目）'!Y41</f>
        <v/>
      </c>
      <c r="E121" s="14" t="str">
        <f>'申込書（リレー種目）'!Z41</f>
        <v/>
      </c>
      <c r="F121" s="14" t="str">
        <f>'申込書（リレー種目）'!AA41</f>
        <v/>
      </c>
      <c r="G121" s="14" t="str">
        <f>'申込書（リレー種目）'!AB41</f>
        <v/>
      </c>
      <c r="H121" s="24" t="str">
        <f>'申込書（リレー種目）'!AC41</f>
        <v/>
      </c>
      <c r="I121" s="24" t="str">
        <f>'申込書（リレー種目）'!AD41</f>
        <v/>
      </c>
      <c r="J121" s="24" t="str">
        <f>'申込書（リレー種目）'!AE41</f>
        <v/>
      </c>
      <c r="K121" s="14" t="str">
        <f>IF(ISBLANK('申込書（個人種目）'!AE172),"",'申込書（個人種目）'!AE172)</f>
        <v/>
      </c>
    </row>
    <row r="122" spans="1:11" x14ac:dyDescent="0.15">
      <c r="A122" s="14">
        <v>21</v>
      </c>
      <c r="B122" s="14" t="str">
        <f>'申込書（リレー種目）'!S42</f>
        <v/>
      </c>
      <c r="C122" s="14" t="str">
        <f>'申込書（リレー種目）'!Y42</f>
        <v/>
      </c>
      <c r="E122" s="14" t="str">
        <f>'申込書（リレー種目）'!Z42</f>
        <v/>
      </c>
      <c r="F122" s="14" t="str">
        <f>'申込書（リレー種目）'!AA42</f>
        <v/>
      </c>
      <c r="G122" s="14" t="str">
        <f>'申込書（リレー種目）'!AB42</f>
        <v/>
      </c>
      <c r="H122" s="24" t="str">
        <f>'申込書（リレー種目）'!AC42</f>
        <v/>
      </c>
      <c r="I122" s="24" t="str">
        <f>'申込書（リレー種目）'!AD42</f>
        <v/>
      </c>
      <c r="J122" s="24" t="str">
        <f>'申込書（リレー種目）'!AE42</f>
        <v/>
      </c>
      <c r="K122" s="14" t="str">
        <f>IF(ISBLANK('申込書（個人種目）'!AE173),"",'申込書（個人種目）'!AE173)</f>
        <v/>
      </c>
    </row>
    <row r="123" spans="1:11" x14ac:dyDescent="0.15">
      <c r="A123" s="14">
        <v>22</v>
      </c>
      <c r="B123" s="14" t="str">
        <f>'申込書（リレー種目）'!S43</f>
        <v/>
      </c>
      <c r="C123" s="14" t="str">
        <f>'申込書（リレー種目）'!Y43</f>
        <v/>
      </c>
      <c r="E123" s="14" t="str">
        <f>'申込書（リレー種目）'!Z43</f>
        <v/>
      </c>
      <c r="F123" s="14" t="str">
        <f>'申込書（リレー種目）'!AA43</f>
        <v/>
      </c>
      <c r="G123" s="14" t="str">
        <f>'申込書（リレー種目）'!AB43</f>
        <v/>
      </c>
      <c r="H123" s="24" t="str">
        <f>'申込書（リレー種目）'!AC43</f>
        <v/>
      </c>
      <c r="I123" s="24" t="str">
        <f>'申込書（リレー種目）'!AD43</f>
        <v/>
      </c>
      <c r="J123" s="24" t="str">
        <f>'申込書（リレー種目）'!AE43</f>
        <v/>
      </c>
      <c r="K123" s="14" t="str">
        <f>IF(ISBLANK('申込書（個人種目）'!AE174),"",'申込書（個人種目）'!AE174)</f>
        <v/>
      </c>
    </row>
    <row r="124" spans="1:11" x14ac:dyDescent="0.15">
      <c r="A124" s="14">
        <v>23</v>
      </c>
      <c r="B124" s="14" t="str">
        <f>'申込書（リレー種目）'!S44</f>
        <v/>
      </c>
      <c r="C124" s="14" t="str">
        <f>'申込書（リレー種目）'!Y44</f>
        <v/>
      </c>
      <c r="E124" s="14" t="str">
        <f>'申込書（リレー種目）'!Z44</f>
        <v/>
      </c>
      <c r="F124" s="14" t="str">
        <f>'申込書（リレー種目）'!AA44</f>
        <v/>
      </c>
      <c r="G124" s="14" t="str">
        <f>'申込書（リレー種目）'!AB44</f>
        <v/>
      </c>
      <c r="H124" s="24" t="str">
        <f>'申込書（リレー種目）'!AC44</f>
        <v/>
      </c>
      <c r="I124" s="24" t="str">
        <f>'申込書（リレー種目）'!AD44</f>
        <v/>
      </c>
      <c r="J124" s="24" t="str">
        <f>'申込書（リレー種目）'!AE44</f>
        <v/>
      </c>
      <c r="K124" s="14" t="str">
        <f>IF(ISBLANK('申込書（個人種目）'!AE175),"",'申込書（個人種目）'!AE175)</f>
        <v/>
      </c>
    </row>
    <row r="125" spans="1:11" x14ac:dyDescent="0.15">
      <c r="A125" s="14">
        <v>24</v>
      </c>
      <c r="B125" s="14" t="str">
        <f>'申込書（リレー種目）'!S45</f>
        <v/>
      </c>
      <c r="C125" s="14" t="str">
        <f>'申込書（リレー種目）'!Y45</f>
        <v/>
      </c>
      <c r="E125" s="14" t="str">
        <f>'申込書（リレー種目）'!Z45</f>
        <v/>
      </c>
      <c r="F125" s="14" t="str">
        <f>'申込書（リレー種目）'!AA45</f>
        <v/>
      </c>
      <c r="G125" s="14" t="str">
        <f>'申込書（リレー種目）'!AB45</f>
        <v/>
      </c>
      <c r="H125" s="24" t="str">
        <f>'申込書（リレー種目）'!AC45</f>
        <v/>
      </c>
      <c r="I125" s="24" t="str">
        <f>'申込書（リレー種目）'!AD45</f>
        <v/>
      </c>
      <c r="J125" s="24" t="str">
        <f>'申込書（リレー種目）'!AE45</f>
        <v/>
      </c>
      <c r="K125" s="14" t="str">
        <f>IF(ISBLANK('申込書（個人種目）'!AE176),"",'申込書（個人種目）'!AE176)</f>
        <v/>
      </c>
    </row>
    <row r="126" spans="1:11" x14ac:dyDescent="0.15">
      <c r="A126" s="14">
        <v>25</v>
      </c>
      <c r="B126" s="14" t="str">
        <f>'申込書（リレー種目）'!S61</f>
        <v/>
      </c>
      <c r="C126" s="14" t="str">
        <f>'申込書（リレー種目）'!Y61</f>
        <v/>
      </c>
      <c r="E126" s="14" t="str">
        <f>'申込書（リレー種目）'!Z61</f>
        <v/>
      </c>
      <c r="F126" s="14" t="str">
        <f>'申込書（リレー種目）'!AA61</f>
        <v/>
      </c>
      <c r="G126" s="14" t="str">
        <f>'申込書（リレー種目）'!AB61</f>
        <v/>
      </c>
      <c r="H126" s="15" t="str">
        <f>'申込書（リレー種目）'!AC61</f>
        <v/>
      </c>
      <c r="I126" s="15" t="str">
        <f>'申込書（リレー種目）'!AD61</f>
        <v/>
      </c>
      <c r="J126" s="15" t="str">
        <f>'申込書（リレー種目）'!AE61</f>
        <v/>
      </c>
      <c r="K126" s="14" t="str">
        <f>IF(ISBLANK('申込書（個人種目）'!AE177),"",'申込書（個人種目）'!AE177)</f>
        <v/>
      </c>
    </row>
    <row r="127" spans="1:11" x14ac:dyDescent="0.15">
      <c r="A127" s="14">
        <v>26</v>
      </c>
      <c r="B127" s="14" t="str">
        <f>'申込書（リレー種目）'!S62</f>
        <v/>
      </c>
      <c r="C127" s="14" t="str">
        <f>'申込書（リレー種目）'!Y62</f>
        <v/>
      </c>
      <c r="E127" s="14" t="str">
        <f>'申込書（リレー種目）'!Z62</f>
        <v/>
      </c>
      <c r="F127" s="14" t="str">
        <f>'申込書（リレー種目）'!AA62</f>
        <v/>
      </c>
      <c r="G127" s="14" t="str">
        <f>'申込書（リレー種目）'!AB62</f>
        <v/>
      </c>
      <c r="H127" s="15" t="str">
        <f>'申込書（リレー種目）'!AC62</f>
        <v/>
      </c>
      <c r="I127" s="15" t="str">
        <f>'申込書（リレー種目）'!AD62</f>
        <v/>
      </c>
      <c r="J127" s="15" t="str">
        <f>'申込書（リレー種目）'!AE62</f>
        <v/>
      </c>
    </row>
    <row r="128" spans="1:11" x14ac:dyDescent="0.15">
      <c r="A128" s="14">
        <v>27</v>
      </c>
      <c r="B128" s="14" t="str">
        <f>'申込書（リレー種目）'!S63</f>
        <v/>
      </c>
      <c r="C128" s="14" t="str">
        <f>'申込書（リレー種目）'!Y63</f>
        <v/>
      </c>
      <c r="E128" s="14" t="str">
        <f>'申込書（リレー種目）'!Z63</f>
        <v/>
      </c>
      <c r="F128" s="14" t="str">
        <f>'申込書（リレー種目）'!AA63</f>
        <v/>
      </c>
      <c r="G128" s="14" t="str">
        <f>'申込書（リレー種目）'!AB63</f>
        <v/>
      </c>
      <c r="H128" s="15" t="str">
        <f>'申込書（リレー種目）'!AC63</f>
        <v/>
      </c>
      <c r="I128" s="15" t="str">
        <f>'申込書（リレー種目）'!AD63</f>
        <v/>
      </c>
      <c r="J128" s="15" t="str">
        <f>'申込書（リレー種目）'!AE63</f>
        <v/>
      </c>
    </row>
    <row r="129" spans="1:10" x14ac:dyDescent="0.15">
      <c r="A129" s="14">
        <v>28</v>
      </c>
      <c r="B129" s="14" t="str">
        <f>'申込書（リレー種目）'!S64</f>
        <v/>
      </c>
      <c r="C129" s="14" t="str">
        <f>'申込書（リレー種目）'!Y64</f>
        <v/>
      </c>
      <c r="E129" s="14" t="str">
        <f>'申込書（リレー種目）'!Z64</f>
        <v/>
      </c>
      <c r="F129" s="14" t="str">
        <f>'申込書（リレー種目）'!AA64</f>
        <v/>
      </c>
      <c r="G129" s="14" t="str">
        <f>'申込書（リレー種目）'!AB64</f>
        <v/>
      </c>
      <c r="H129" s="15" t="str">
        <f>'申込書（リレー種目）'!AC64</f>
        <v/>
      </c>
      <c r="I129" s="15" t="str">
        <f>'申込書（リレー種目）'!AD64</f>
        <v/>
      </c>
      <c r="J129" s="15" t="str">
        <f>'申込書（リレー種目）'!AE64</f>
        <v/>
      </c>
    </row>
    <row r="130" spans="1:10" x14ac:dyDescent="0.15">
      <c r="A130" s="14">
        <v>29</v>
      </c>
      <c r="B130" s="14" t="str">
        <f>'申込書（リレー種目）'!S65</f>
        <v/>
      </c>
      <c r="C130" s="14" t="str">
        <f>'申込書（リレー種目）'!Y65</f>
        <v/>
      </c>
      <c r="E130" s="14" t="str">
        <f>'申込書（リレー種目）'!Z65</f>
        <v/>
      </c>
      <c r="F130" s="14" t="str">
        <f>'申込書（リレー種目）'!AA65</f>
        <v/>
      </c>
      <c r="G130" s="14" t="str">
        <f>'申込書（リレー種目）'!AB65</f>
        <v/>
      </c>
      <c r="H130" s="15" t="str">
        <f>'申込書（リレー種目）'!AC65</f>
        <v/>
      </c>
      <c r="I130" s="15" t="str">
        <f>'申込書（リレー種目）'!AD65</f>
        <v/>
      </c>
      <c r="J130" s="15" t="str">
        <f>'申込書（リレー種目）'!AE65</f>
        <v/>
      </c>
    </row>
    <row r="131" spans="1:10" x14ac:dyDescent="0.15">
      <c r="A131" s="14">
        <v>30</v>
      </c>
      <c r="B131" s="14" t="str">
        <f>'申込書（リレー種目）'!S66</f>
        <v/>
      </c>
      <c r="C131" s="14" t="str">
        <f>'申込書（リレー種目）'!Y66</f>
        <v/>
      </c>
      <c r="E131" s="14" t="str">
        <f>'申込書（リレー種目）'!Z66</f>
        <v/>
      </c>
      <c r="F131" s="14" t="str">
        <f>'申込書（リレー種目）'!AA66</f>
        <v/>
      </c>
      <c r="G131" s="14" t="str">
        <f>'申込書（リレー種目）'!AB66</f>
        <v/>
      </c>
      <c r="H131" s="15" t="str">
        <f>'申込書（リレー種目）'!AC66</f>
        <v/>
      </c>
      <c r="I131" s="15" t="str">
        <f>'申込書（リレー種目）'!AD66</f>
        <v/>
      </c>
      <c r="J131" s="15" t="str">
        <f>'申込書（リレー種目）'!AE66</f>
        <v/>
      </c>
    </row>
    <row r="132" spans="1:10" x14ac:dyDescent="0.15">
      <c r="A132" s="14">
        <v>31</v>
      </c>
      <c r="B132" s="14" t="str">
        <f>'申込書（リレー種目）'!S67</f>
        <v/>
      </c>
      <c r="C132" s="14" t="str">
        <f>'申込書（リレー種目）'!Y67</f>
        <v/>
      </c>
      <c r="E132" s="14" t="str">
        <f>'申込書（リレー種目）'!Z67</f>
        <v/>
      </c>
      <c r="F132" s="14" t="str">
        <f>'申込書（リレー種目）'!AA67</f>
        <v/>
      </c>
      <c r="G132" s="14" t="str">
        <f>'申込書（リレー種目）'!AB67</f>
        <v/>
      </c>
      <c r="H132" s="15" t="str">
        <f>'申込書（リレー種目）'!AC67</f>
        <v/>
      </c>
      <c r="I132" s="15" t="str">
        <f>'申込書（リレー種目）'!AD67</f>
        <v/>
      </c>
      <c r="J132" s="15" t="str">
        <f>'申込書（リレー種目）'!AE67</f>
        <v/>
      </c>
    </row>
    <row r="133" spans="1:10" x14ac:dyDescent="0.15">
      <c r="A133" s="14">
        <v>32</v>
      </c>
      <c r="B133" s="14" t="str">
        <f>'申込書（リレー種目）'!S68</f>
        <v/>
      </c>
      <c r="C133" s="14" t="str">
        <f>'申込書（リレー種目）'!Y68</f>
        <v/>
      </c>
      <c r="E133" s="14" t="str">
        <f>'申込書（リレー種目）'!Z68</f>
        <v/>
      </c>
      <c r="F133" s="14" t="str">
        <f>'申込書（リレー種目）'!AA68</f>
        <v/>
      </c>
      <c r="G133" s="14" t="str">
        <f>'申込書（リレー種目）'!AB68</f>
        <v/>
      </c>
      <c r="H133" s="15" t="str">
        <f>'申込書（リレー種目）'!AC68</f>
        <v/>
      </c>
      <c r="I133" s="15" t="str">
        <f>'申込書（リレー種目）'!AD68</f>
        <v/>
      </c>
      <c r="J133" s="15" t="str">
        <f>'申込書（リレー種目）'!AE68</f>
        <v/>
      </c>
    </row>
    <row r="134" spans="1:10" x14ac:dyDescent="0.15">
      <c r="A134" s="14">
        <v>33</v>
      </c>
      <c r="B134" s="14" t="str">
        <f>'申込書（リレー種目）'!S69</f>
        <v/>
      </c>
      <c r="C134" s="14" t="str">
        <f>'申込書（リレー種目）'!Y69</f>
        <v/>
      </c>
      <c r="E134" s="14" t="str">
        <f>'申込書（リレー種目）'!Z69</f>
        <v/>
      </c>
      <c r="F134" s="14" t="str">
        <f>'申込書（リレー種目）'!AA69</f>
        <v/>
      </c>
      <c r="G134" s="14" t="str">
        <f>'申込書（リレー種目）'!AB69</f>
        <v/>
      </c>
      <c r="H134" s="15" t="str">
        <f>'申込書（リレー種目）'!AC69</f>
        <v/>
      </c>
      <c r="I134" s="15" t="str">
        <f>'申込書（リレー種目）'!AD69</f>
        <v/>
      </c>
      <c r="J134" s="15" t="str">
        <f>'申込書（リレー種目）'!AE69</f>
        <v/>
      </c>
    </row>
    <row r="135" spans="1:10" x14ac:dyDescent="0.15">
      <c r="A135" s="14">
        <v>34</v>
      </c>
      <c r="B135" s="14" t="str">
        <f>'申込書（リレー種目）'!S70</f>
        <v/>
      </c>
      <c r="C135" s="14" t="str">
        <f>'申込書（リレー種目）'!Y70</f>
        <v/>
      </c>
      <c r="E135" s="14" t="str">
        <f>'申込書（リレー種目）'!Z70</f>
        <v/>
      </c>
      <c r="F135" s="14" t="str">
        <f>'申込書（リレー種目）'!AA70</f>
        <v/>
      </c>
      <c r="G135" s="14" t="str">
        <f>'申込書（リレー種目）'!AB70</f>
        <v/>
      </c>
      <c r="H135" s="15" t="str">
        <f>'申込書（リレー種目）'!AC70</f>
        <v/>
      </c>
      <c r="I135" s="15" t="str">
        <f>'申込書（リレー種目）'!AD70</f>
        <v/>
      </c>
      <c r="J135" s="15" t="str">
        <f>'申込書（リレー種目）'!AE70</f>
        <v/>
      </c>
    </row>
    <row r="136" spans="1:10" x14ac:dyDescent="0.15">
      <c r="A136" s="14">
        <v>35</v>
      </c>
      <c r="B136" s="14" t="str">
        <f>'申込書（リレー種目）'!S71</f>
        <v/>
      </c>
      <c r="C136" s="14" t="str">
        <f>'申込書（リレー種目）'!Y71</f>
        <v/>
      </c>
      <c r="E136" s="14" t="str">
        <f>'申込書（リレー種目）'!Z71</f>
        <v/>
      </c>
      <c r="F136" s="14" t="str">
        <f>'申込書（リレー種目）'!AA71</f>
        <v/>
      </c>
      <c r="G136" s="14" t="str">
        <f>'申込書（リレー種目）'!AB71</f>
        <v/>
      </c>
      <c r="H136" s="15" t="str">
        <f>'申込書（リレー種目）'!AC71</f>
        <v/>
      </c>
      <c r="I136" s="15" t="str">
        <f>'申込書（リレー種目）'!AD71</f>
        <v/>
      </c>
      <c r="J136" s="15" t="str">
        <f>'申込書（リレー種目）'!AE71</f>
        <v/>
      </c>
    </row>
    <row r="137" spans="1:10" x14ac:dyDescent="0.15">
      <c r="A137" s="14">
        <v>36</v>
      </c>
      <c r="B137" s="14" t="str">
        <f>'申込書（リレー種目）'!S72</f>
        <v/>
      </c>
      <c r="C137" s="14" t="str">
        <f>'申込書（リレー種目）'!Y72</f>
        <v/>
      </c>
      <c r="E137" s="14" t="str">
        <f>'申込書（リレー種目）'!Z72</f>
        <v/>
      </c>
      <c r="F137" s="14" t="str">
        <f>'申込書（リレー種目）'!AA72</f>
        <v/>
      </c>
      <c r="G137" s="14" t="str">
        <f>'申込書（リレー種目）'!AB72</f>
        <v/>
      </c>
      <c r="H137" s="15" t="str">
        <f>'申込書（リレー種目）'!AC72</f>
        <v/>
      </c>
      <c r="I137" s="15" t="str">
        <f>'申込書（リレー種目）'!AD72</f>
        <v/>
      </c>
      <c r="J137" s="15" t="str">
        <f>'申込書（リレー種目）'!AE72</f>
        <v/>
      </c>
    </row>
    <row r="138" spans="1:10" x14ac:dyDescent="0.15">
      <c r="A138" s="14">
        <v>37</v>
      </c>
      <c r="B138" s="14" t="str">
        <f>'申込書（リレー種目）'!S88</f>
        <v/>
      </c>
      <c r="C138" s="14" t="str">
        <f>'申込書（リレー種目）'!Y88</f>
        <v/>
      </c>
      <c r="E138" s="14" t="str">
        <f>'申込書（リレー種目）'!Z88</f>
        <v/>
      </c>
      <c r="F138" s="14" t="str">
        <f>'申込書（リレー種目）'!AA88</f>
        <v/>
      </c>
      <c r="G138" s="14" t="str">
        <f>'申込書（リレー種目）'!AB88</f>
        <v/>
      </c>
      <c r="H138" s="15" t="str">
        <f>'申込書（リレー種目）'!AC88</f>
        <v/>
      </c>
      <c r="I138" s="15" t="str">
        <f>'申込書（リレー種目）'!AD88</f>
        <v/>
      </c>
      <c r="J138" s="15" t="str">
        <f>'申込書（リレー種目）'!AE88</f>
        <v/>
      </c>
    </row>
    <row r="139" spans="1:10" x14ac:dyDescent="0.15">
      <c r="A139" s="14">
        <v>38</v>
      </c>
      <c r="B139" s="14" t="str">
        <f>'申込書（リレー種目）'!S89</f>
        <v/>
      </c>
      <c r="C139" s="14" t="str">
        <f>'申込書（リレー種目）'!Y89</f>
        <v/>
      </c>
      <c r="E139" s="14" t="str">
        <f>'申込書（リレー種目）'!Z89</f>
        <v/>
      </c>
      <c r="F139" s="14" t="str">
        <f>'申込書（リレー種目）'!AA89</f>
        <v/>
      </c>
      <c r="G139" s="14" t="str">
        <f>'申込書（リレー種目）'!AB89</f>
        <v/>
      </c>
      <c r="H139" s="15" t="str">
        <f>'申込書（リレー種目）'!AC89</f>
        <v/>
      </c>
      <c r="I139" s="15" t="str">
        <f>'申込書（リレー種目）'!AD89</f>
        <v/>
      </c>
      <c r="J139" s="15" t="str">
        <f>'申込書（リレー種目）'!AE89</f>
        <v/>
      </c>
    </row>
    <row r="140" spans="1:10" x14ac:dyDescent="0.15">
      <c r="A140" s="14">
        <v>39</v>
      </c>
      <c r="B140" s="14" t="str">
        <f>'申込書（リレー種目）'!S90</f>
        <v/>
      </c>
      <c r="C140" s="14" t="str">
        <f>'申込書（リレー種目）'!Y90</f>
        <v/>
      </c>
      <c r="E140" s="14" t="str">
        <f>'申込書（リレー種目）'!Z90</f>
        <v/>
      </c>
      <c r="F140" s="14" t="str">
        <f>'申込書（リレー種目）'!AA90</f>
        <v/>
      </c>
      <c r="G140" s="14" t="str">
        <f>'申込書（リレー種目）'!AB90</f>
        <v/>
      </c>
      <c r="H140" s="15" t="str">
        <f>'申込書（リレー種目）'!AC90</f>
        <v/>
      </c>
      <c r="I140" s="15" t="str">
        <f>'申込書（リレー種目）'!AD90</f>
        <v/>
      </c>
      <c r="J140" s="15" t="str">
        <f>'申込書（リレー種目）'!AE90</f>
        <v/>
      </c>
    </row>
    <row r="141" spans="1:10" x14ac:dyDescent="0.15">
      <c r="A141" s="14">
        <v>40</v>
      </c>
      <c r="B141" s="14" t="str">
        <f>'申込書（リレー種目）'!S91</f>
        <v/>
      </c>
      <c r="C141" s="14" t="str">
        <f>'申込書（リレー種目）'!Y91</f>
        <v/>
      </c>
      <c r="E141" s="14" t="str">
        <f>'申込書（リレー種目）'!Z91</f>
        <v/>
      </c>
      <c r="F141" s="14" t="str">
        <f>'申込書（リレー種目）'!AA91</f>
        <v/>
      </c>
      <c r="G141" s="14" t="str">
        <f>'申込書（リレー種目）'!AB91</f>
        <v/>
      </c>
      <c r="H141" s="15" t="str">
        <f>'申込書（リレー種目）'!AC91</f>
        <v/>
      </c>
      <c r="I141" s="15" t="str">
        <f>'申込書（リレー種目）'!AD91</f>
        <v/>
      </c>
      <c r="J141" s="15" t="str">
        <f>'申込書（リレー種目）'!AE91</f>
        <v/>
      </c>
    </row>
    <row r="142" spans="1:10" x14ac:dyDescent="0.15">
      <c r="A142" s="14">
        <v>41</v>
      </c>
      <c r="B142" s="14" t="str">
        <f>'申込書（リレー種目）'!S92</f>
        <v/>
      </c>
      <c r="C142" s="14" t="str">
        <f>'申込書（リレー種目）'!Y92</f>
        <v/>
      </c>
      <c r="E142" s="14" t="str">
        <f>'申込書（リレー種目）'!Z92</f>
        <v/>
      </c>
      <c r="F142" s="14" t="str">
        <f>'申込書（リレー種目）'!AA92</f>
        <v/>
      </c>
      <c r="G142" s="14" t="str">
        <f>'申込書（リレー種目）'!AB92</f>
        <v/>
      </c>
      <c r="H142" s="15" t="str">
        <f>'申込書（リレー種目）'!AC92</f>
        <v/>
      </c>
      <c r="I142" s="15" t="str">
        <f>'申込書（リレー種目）'!AD92</f>
        <v/>
      </c>
      <c r="J142" s="15" t="str">
        <f>'申込書（リレー種目）'!AE92</f>
        <v/>
      </c>
    </row>
    <row r="143" spans="1:10" x14ac:dyDescent="0.15">
      <c r="A143" s="14">
        <v>42</v>
      </c>
      <c r="B143" s="14" t="str">
        <f>'申込書（リレー種目）'!S93</f>
        <v/>
      </c>
      <c r="C143" s="14" t="str">
        <f>'申込書（リレー種目）'!Y93</f>
        <v/>
      </c>
      <c r="E143" s="14" t="str">
        <f>'申込書（リレー種目）'!Z93</f>
        <v/>
      </c>
      <c r="F143" s="14" t="str">
        <f>'申込書（リレー種目）'!AA93</f>
        <v/>
      </c>
      <c r="G143" s="14" t="str">
        <f>'申込書（リレー種目）'!AB93</f>
        <v/>
      </c>
      <c r="H143" s="15" t="str">
        <f>'申込書（リレー種目）'!AC93</f>
        <v/>
      </c>
      <c r="I143" s="15" t="str">
        <f>'申込書（リレー種目）'!AD93</f>
        <v/>
      </c>
      <c r="J143" s="15" t="str">
        <f>'申込書（リレー種目）'!AE93</f>
        <v/>
      </c>
    </row>
    <row r="144" spans="1:10" x14ac:dyDescent="0.15">
      <c r="A144" s="14">
        <v>43</v>
      </c>
      <c r="B144" s="14" t="str">
        <f>'申込書（リレー種目）'!S94</f>
        <v/>
      </c>
      <c r="C144" s="14" t="str">
        <f>'申込書（リレー種目）'!Y94</f>
        <v/>
      </c>
      <c r="E144" s="14" t="str">
        <f>'申込書（リレー種目）'!Z94</f>
        <v/>
      </c>
      <c r="F144" s="14" t="str">
        <f>'申込書（リレー種目）'!AA94</f>
        <v/>
      </c>
      <c r="G144" s="14" t="str">
        <f>'申込書（リレー種目）'!AB94</f>
        <v/>
      </c>
      <c r="H144" s="15" t="str">
        <f>'申込書（リレー種目）'!AC94</f>
        <v/>
      </c>
      <c r="I144" s="15" t="str">
        <f>'申込書（リレー種目）'!AD94</f>
        <v/>
      </c>
      <c r="J144" s="15" t="str">
        <f>'申込書（リレー種目）'!AE94</f>
        <v/>
      </c>
    </row>
    <row r="145" spans="1:10" x14ac:dyDescent="0.15">
      <c r="A145" s="14">
        <v>44</v>
      </c>
      <c r="B145" s="14" t="str">
        <f>'申込書（リレー種目）'!S95</f>
        <v/>
      </c>
      <c r="C145" s="14" t="str">
        <f>'申込書（リレー種目）'!Y95</f>
        <v/>
      </c>
      <c r="E145" s="14" t="str">
        <f>'申込書（リレー種目）'!Z95</f>
        <v/>
      </c>
      <c r="F145" s="14" t="str">
        <f>'申込書（リレー種目）'!AA95</f>
        <v/>
      </c>
      <c r="G145" s="14" t="str">
        <f>'申込書（リレー種目）'!AB95</f>
        <v/>
      </c>
      <c r="H145" s="15" t="str">
        <f>'申込書（リレー種目）'!AC95</f>
        <v/>
      </c>
      <c r="I145" s="15" t="str">
        <f>'申込書（リレー種目）'!AD95</f>
        <v/>
      </c>
      <c r="J145" s="15" t="str">
        <f>'申込書（リレー種目）'!AE95</f>
        <v/>
      </c>
    </row>
    <row r="146" spans="1:10" x14ac:dyDescent="0.15">
      <c r="A146" s="14">
        <v>45</v>
      </c>
      <c r="B146" s="14" t="str">
        <f>'申込書（リレー種目）'!S96</f>
        <v/>
      </c>
      <c r="C146" s="14" t="str">
        <f>'申込書（リレー種目）'!Y96</f>
        <v/>
      </c>
      <c r="E146" s="14" t="str">
        <f>'申込書（リレー種目）'!Z96</f>
        <v/>
      </c>
      <c r="F146" s="14" t="str">
        <f>'申込書（リレー種目）'!AA96</f>
        <v/>
      </c>
      <c r="G146" s="14" t="str">
        <f>'申込書（リレー種目）'!AB96</f>
        <v/>
      </c>
      <c r="H146" s="15" t="str">
        <f>'申込書（リレー種目）'!AC96</f>
        <v/>
      </c>
      <c r="I146" s="15" t="str">
        <f>'申込書（リレー種目）'!AD96</f>
        <v/>
      </c>
      <c r="J146" s="15" t="str">
        <f>'申込書（リレー種目）'!AE96</f>
        <v/>
      </c>
    </row>
    <row r="147" spans="1:10" x14ac:dyDescent="0.15">
      <c r="A147" s="14">
        <v>46</v>
      </c>
      <c r="B147" s="14" t="str">
        <f>'申込書（リレー種目）'!S97</f>
        <v/>
      </c>
      <c r="C147" s="14" t="str">
        <f>'申込書（リレー種目）'!Y97</f>
        <v/>
      </c>
      <c r="E147" s="14" t="str">
        <f>'申込書（リレー種目）'!Z97</f>
        <v/>
      </c>
      <c r="F147" s="14" t="str">
        <f>'申込書（リレー種目）'!AA97</f>
        <v/>
      </c>
      <c r="G147" s="14" t="str">
        <f>'申込書（リレー種目）'!AB97</f>
        <v/>
      </c>
      <c r="H147" s="15" t="str">
        <f>'申込書（リレー種目）'!AC97</f>
        <v/>
      </c>
      <c r="I147" s="15" t="str">
        <f>'申込書（リレー種目）'!AD97</f>
        <v/>
      </c>
      <c r="J147" s="15" t="str">
        <f>'申込書（リレー種目）'!AE97</f>
        <v/>
      </c>
    </row>
    <row r="148" spans="1:10" x14ac:dyDescent="0.15">
      <c r="A148" s="14">
        <v>47</v>
      </c>
      <c r="B148" s="14" t="str">
        <f>'申込書（リレー種目）'!S98</f>
        <v/>
      </c>
      <c r="C148" s="14" t="str">
        <f>'申込書（リレー種目）'!Y98</f>
        <v/>
      </c>
      <c r="E148" s="14" t="str">
        <f>'申込書（リレー種目）'!Z98</f>
        <v/>
      </c>
      <c r="F148" s="14" t="str">
        <f>'申込書（リレー種目）'!AA98</f>
        <v/>
      </c>
      <c r="G148" s="14" t="str">
        <f>'申込書（リレー種目）'!AB98</f>
        <v/>
      </c>
      <c r="H148" s="15" t="str">
        <f>'申込書（リレー種目）'!AC98</f>
        <v/>
      </c>
      <c r="I148" s="15" t="str">
        <f>'申込書（リレー種目）'!AD98</f>
        <v/>
      </c>
      <c r="J148" s="15" t="str">
        <f>'申込書（リレー種目）'!AE98</f>
        <v/>
      </c>
    </row>
    <row r="149" spans="1:10" x14ac:dyDescent="0.15">
      <c r="A149" s="14">
        <v>48</v>
      </c>
      <c r="B149" s="14" t="str">
        <f>'申込書（リレー種目）'!S99</f>
        <v/>
      </c>
      <c r="C149" s="14" t="str">
        <f>'申込書（リレー種目）'!Y99</f>
        <v/>
      </c>
      <c r="E149" s="14" t="str">
        <f>'申込書（リレー種目）'!Z99</f>
        <v/>
      </c>
      <c r="F149" s="14" t="str">
        <f>'申込書（リレー種目）'!AA99</f>
        <v/>
      </c>
      <c r="G149" s="14" t="str">
        <f>'申込書（リレー種目）'!AB99</f>
        <v/>
      </c>
      <c r="H149" s="15" t="str">
        <f>'申込書（リレー種目）'!AC99</f>
        <v/>
      </c>
      <c r="I149" s="15" t="str">
        <f>'申込書（リレー種目）'!AD99</f>
        <v/>
      </c>
      <c r="J149" s="15" t="str">
        <f>'申込書（リレー種目）'!AE99</f>
        <v/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M9"/>
  <sheetViews>
    <sheetView workbookViewId="0"/>
  </sheetViews>
  <sheetFormatPr defaultRowHeight="13.5" x14ac:dyDescent="0.15"/>
  <cols>
    <col min="1" max="1" width="3.625" style="24" customWidth="1"/>
    <col min="2" max="2" width="26.125" style="24" customWidth="1"/>
    <col min="3" max="3" width="9.5" style="24" bestFit="1" customWidth="1"/>
    <col min="4" max="4" width="11.25" style="24" customWidth="1"/>
    <col min="5" max="5" width="9.875" style="24" customWidth="1"/>
    <col min="6" max="6" width="18.125" style="24" customWidth="1"/>
    <col min="7" max="7" width="7.25" style="24" customWidth="1"/>
    <col min="8" max="13" width="11.125" style="24" customWidth="1"/>
    <col min="14" max="16384" width="9" style="24"/>
  </cols>
  <sheetData>
    <row r="1" spans="1:13" s="36" customFormat="1" x14ac:dyDescent="0.15">
      <c r="A1" s="39"/>
      <c r="B1" s="39" t="s">
        <v>5</v>
      </c>
      <c r="C1" s="65" t="s">
        <v>866</v>
      </c>
      <c r="D1" s="65" t="s">
        <v>846</v>
      </c>
      <c r="E1" s="66" t="s">
        <v>1097</v>
      </c>
      <c r="F1" s="66" t="s">
        <v>26</v>
      </c>
      <c r="G1" s="66" t="s">
        <v>1120</v>
      </c>
      <c r="H1" s="66" t="s">
        <v>1121</v>
      </c>
      <c r="I1" s="66" t="s">
        <v>1122</v>
      </c>
      <c r="J1" s="66" t="s">
        <v>1123</v>
      </c>
      <c r="K1" s="66" t="s">
        <v>1124</v>
      </c>
      <c r="L1" s="66" t="s">
        <v>1125</v>
      </c>
      <c r="M1" s="66" t="s">
        <v>1126</v>
      </c>
    </row>
    <row r="2" spans="1:13" s="36" customFormat="1" x14ac:dyDescent="0.15">
      <c r="A2" s="39">
        <v>1</v>
      </c>
      <c r="B2" s="39" t="str">
        <f>'申込書（リレー種目）'!T7</f>
        <v/>
      </c>
      <c r="C2" s="39" t="str">
        <f>'申込書（リレー種目）'!U7</f>
        <v/>
      </c>
      <c r="D2" s="39" t="str">
        <f>'申込書（リレー種目）'!V7</f>
        <v/>
      </c>
      <c r="E2" s="66" t="str">
        <f>'申込書（リレー種目）'!$AD$4</f>
        <v>060004</v>
      </c>
      <c r="F2" s="66" t="str">
        <f>CONCATENATE('申込書（リレー種目）'!$AB$4,'申込書（リレー種目）'!B7)</f>
        <v>米沢市陸協</v>
      </c>
      <c r="G2" s="66" t="str">
        <f>'申込書（リレー種目）'!X7</f>
        <v/>
      </c>
      <c r="H2" s="66" t="str">
        <f>'申込書（リレー種目）'!S7</f>
        <v/>
      </c>
      <c r="I2" s="66" t="str">
        <f>'申込書（リレー種目）'!S8</f>
        <v/>
      </c>
      <c r="J2" s="66" t="str">
        <f>'申込書（リレー種目）'!S9</f>
        <v/>
      </c>
      <c r="K2" s="66" t="str">
        <f>'申込書（リレー種目）'!S10</f>
        <v/>
      </c>
      <c r="L2" s="66" t="str">
        <f>'申込書（リレー種目）'!S11</f>
        <v/>
      </c>
      <c r="M2" s="66" t="str">
        <f>'申込書（リレー種目）'!S12</f>
        <v/>
      </c>
    </row>
    <row r="3" spans="1:13" x14ac:dyDescent="0.15">
      <c r="A3" s="40">
        <v>2</v>
      </c>
      <c r="B3" s="40" t="str">
        <f>'申込書（リレー種目）'!T13</f>
        <v/>
      </c>
      <c r="C3" s="40" t="str">
        <f>'申込書（リレー種目）'!U13</f>
        <v/>
      </c>
      <c r="D3" s="40" t="str">
        <f>'申込書（リレー種目）'!V13</f>
        <v/>
      </c>
      <c r="E3" s="66" t="str">
        <f>'申込書（リレー種目）'!$AD$4</f>
        <v>060004</v>
      </c>
      <c r="F3" s="66" t="str">
        <f>CONCATENATE('申込書（リレー種目）'!$AB$4,'申込書（リレー種目）'!D13)</f>
        <v>米沢市陸協</v>
      </c>
      <c r="G3" s="67" t="str">
        <f>'申込書（リレー種目）'!X13</f>
        <v/>
      </c>
      <c r="H3" s="67" t="str">
        <f>'申込書（リレー種目）'!S13</f>
        <v/>
      </c>
      <c r="I3" s="67" t="str">
        <f>'申込書（リレー種目）'!S14</f>
        <v/>
      </c>
      <c r="J3" s="67" t="str">
        <f>'申込書（リレー種目）'!S15</f>
        <v/>
      </c>
      <c r="K3" s="67" t="str">
        <f>'申込書（リレー種目）'!S16</f>
        <v/>
      </c>
      <c r="L3" s="67" t="str">
        <f>'申込書（リレー種目）'!S17</f>
        <v/>
      </c>
      <c r="M3" s="67" t="str">
        <f>'申込書（リレー種目）'!S18</f>
        <v/>
      </c>
    </row>
    <row r="4" spans="1:13" x14ac:dyDescent="0.15">
      <c r="A4" s="40">
        <v>3</v>
      </c>
      <c r="B4" s="40" t="str">
        <f>'申込書（リレー種目）'!T34</f>
        <v/>
      </c>
      <c r="C4" s="40" t="str">
        <f>'申込書（リレー種目）'!U34</f>
        <v/>
      </c>
      <c r="D4" s="40" t="str">
        <f>'申込書（リレー種目）'!V34</f>
        <v/>
      </c>
      <c r="E4" s="66" t="str">
        <f>'申込書（リレー種目）'!$AD$4</f>
        <v>060004</v>
      </c>
      <c r="F4" s="66" t="str">
        <f>CONCATENATE('申込書（リレー種目）'!$AB$4,'申込書（リレー種目）'!D34)</f>
        <v>米沢市陸協</v>
      </c>
      <c r="G4" s="67" t="str">
        <f>'申込書（リレー種目）'!X34</f>
        <v/>
      </c>
      <c r="H4" s="67" t="str">
        <f>'申込書（リレー種目）'!S34</f>
        <v/>
      </c>
      <c r="I4" s="67" t="str">
        <f>'申込書（リレー種目）'!S35</f>
        <v/>
      </c>
      <c r="J4" s="67" t="str">
        <f>'申込書（リレー種目）'!S36</f>
        <v/>
      </c>
      <c r="K4" s="67" t="str">
        <f>'申込書（リレー種目）'!S37</f>
        <v/>
      </c>
      <c r="L4" s="67" t="str">
        <f>'申込書（リレー種目）'!S38</f>
        <v/>
      </c>
      <c r="M4" s="67" t="str">
        <f>'申込書（リレー種目）'!S39</f>
        <v/>
      </c>
    </row>
    <row r="5" spans="1:13" x14ac:dyDescent="0.15">
      <c r="A5" s="40">
        <v>4</v>
      </c>
      <c r="B5" s="40" t="str">
        <f>'申込書（リレー種目）'!T40</f>
        <v/>
      </c>
      <c r="C5" s="40" t="str">
        <f>'申込書（リレー種目）'!U40</f>
        <v/>
      </c>
      <c r="D5" s="40" t="str">
        <f>'申込書（リレー種目）'!V40</f>
        <v/>
      </c>
      <c r="E5" s="66" t="str">
        <f>'申込書（リレー種目）'!$AD$4</f>
        <v>060004</v>
      </c>
      <c r="F5" s="66" t="str">
        <f>CONCATENATE('申込書（リレー種目）'!$AB$4,'申込書（リレー種目）'!D40)</f>
        <v>米沢市陸協</v>
      </c>
      <c r="G5" s="67" t="str">
        <f>'申込書（リレー種目）'!X40</f>
        <v/>
      </c>
      <c r="H5" s="67" t="str">
        <f>'申込書（リレー種目）'!S40</f>
        <v/>
      </c>
      <c r="I5" s="67" t="str">
        <f>'申込書（リレー種目）'!S41</f>
        <v/>
      </c>
      <c r="J5" s="67" t="str">
        <f>'申込書（リレー種目）'!S42</f>
        <v/>
      </c>
      <c r="K5" s="67" t="str">
        <f>'申込書（リレー種目）'!S43</f>
        <v/>
      </c>
      <c r="L5" s="67" t="str">
        <f>'申込書（リレー種目）'!S44</f>
        <v/>
      </c>
      <c r="M5" s="67" t="str">
        <f>'申込書（リレー種目）'!S45</f>
        <v/>
      </c>
    </row>
    <row r="6" spans="1:13" x14ac:dyDescent="0.15">
      <c r="A6" s="40">
        <v>5</v>
      </c>
      <c r="B6" s="40" t="str">
        <f>'申込書（リレー種目）'!T61</f>
        <v/>
      </c>
      <c r="C6" s="40" t="str">
        <f>'申込書（リレー種目）'!U61</f>
        <v/>
      </c>
      <c r="D6" s="40" t="str">
        <f>'申込書（リレー種目）'!V61</f>
        <v/>
      </c>
      <c r="E6" s="66" t="str">
        <f>'申込書（リレー種目）'!$AD$4</f>
        <v>060004</v>
      </c>
      <c r="F6" s="66" t="str">
        <f>CONCATENATE('申込書（リレー種目）'!$AB$4,'申込書（リレー種目）'!D61)</f>
        <v>米沢市陸協</v>
      </c>
      <c r="G6" s="67" t="str">
        <f>'申込書（リレー種目）'!X61</f>
        <v/>
      </c>
      <c r="H6" s="67" t="str">
        <f>'申込書（リレー種目）'!S61</f>
        <v/>
      </c>
      <c r="I6" s="67" t="str">
        <f>'申込書（リレー種目）'!S62</f>
        <v/>
      </c>
      <c r="J6" s="67" t="str">
        <f>'申込書（リレー種目）'!S63</f>
        <v/>
      </c>
      <c r="K6" s="67" t="str">
        <f>'申込書（リレー種目）'!S64</f>
        <v/>
      </c>
      <c r="L6" s="67" t="str">
        <f>'申込書（リレー種目）'!S65</f>
        <v/>
      </c>
      <c r="M6" s="67" t="str">
        <f>'申込書（リレー種目）'!S66</f>
        <v/>
      </c>
    </row>
    <row r="7" spans="1:13" x14ac:dyDescent="0.15">
      <c r="A7" s="40">
        <v>6</v>
      </c>
      <c r="B7" s="40" t="str">
        <f>'申込書（リレー種目）'!T67</f>
        <v/>
      </c>
      <c r="C7" s="40" t="str">
        <f>'申込書（リレー種目）'!U67</f>
        <v/>
      </c>
      <c r="D7" s="40" t="str">
        <f>'申込書（リレー種目）'!V67</f>
        <v/>
      </c>
      <c r="E7" s="66" t="str">
        <f>'申込書（リレー種目）'!$AD$4</f>
        <v>060004</v>
      </c>
      <c r="F7" s="66" t="str">
        <f>CONCATENATE('申込書（リレー種目）'!$AB$4,'申込書（リレー種目）'!D67)</f>
        <v>米沢市陸協</v>
      </c>
      <c r="G7" s="67" t="str">
        <f>'申込書（リレー種目）'!X67</f>
        <v/>
      </c>
      <c r="H7" s="67" t="str">
        <f>'申込書（リレー種目）'!S67</f>
        <v/>
      </c>
      <c r="I7" s="67" t="str">
        <f>'申込書（リレー種目）'!S68</f>
        <v/>
      </c>
      <c r="J7" s="67" t="str">
        <f>'申込書（リレー種目）'!S69</f>
        <v/>
      </c>
      <c r="K7" s="67" t="str">
        <f>'申込書（リレー種目）'!S70</f>
        <v/>
      </c>
      <c r="L7" s="67" t="str">
        <f>'申込書（リレー種目）'!S71</f>
        <v/>
      </c>
      <c r="M7" s="67" t="str">
        <f>'申込書（リレー種目）'!S72</f>
        <v/>
      </c>
    </row>
    <row r="8" spans="1:13" x14ac:dyDescent="0.15">
      <c r="A8" s="40">
        <v>7</v>
      </c>
      <c r="B8" s="40" t="str">
        <f>'申込書（リレー種目）'!T88</f>
        <v/>
      </c>
      <c r="C8" s="40" t="str">
        <f>'申込書（リレー種目）'!U88</f>
        <v/>
      </c>
      <c r="D8" s="40" t="str">
        <f>'申込書（リレー種目）'!V88</f>
        <v/>
      </c>
      <c r="E8" s="66" t="str">
        <f>'申込書（リレー種目）'!$AD$4</f>
        <v>060004</v>
      </c>
      <c r="F8" s="66" t="str">
        <f>CONCATENATE('申込書（リレー種目）'!$AB$4,'申込書（リレー種目）'!D88)</f>
        <v>米沢市陸協</v>
      </c>
      <c r="G8" s="67" t="str">
        <f>'申込書（リレー種目）'!X88</f>
        <v/>
      </c>
      <c r="H8" s="67" t="str">
        <f>'申込書（リレー種目）'!S88</f>
        <v/>
      </c>
      <c r="I8" s="67" t="str">
        <f>'申込書（リレー種目）'!S89</f>
        <v/>
      </c>
      <c r="J8" s="67" t="str">
        <f>'申込書（リレー種目）'!S90</f>
        <v/>
      </c>
      <c r="K8" s="67" t="str">
        <f>'申込書（リレー種目）'!S91</f>
        <v/>
      </c>
      <c r="L8" s="67" t="str">
        <f>'申込書（リレー種目）'!S92</f>
        <v/>
      </c>
      <c r="M8" s="67" t="str">
        <f>'申込書（リレー種目）'!S93</f>
        <v/>
      </c>
    </row>
    <row r="9" spans="1:13" x14ac:dyDescent="0.15">
      <c r="A9" s="40">
        <v>8</v>
      </c>
      <c r="B9" s="40" t="str">
        <f>'申込書（リレー種目）'!T94</f>
        <v/>
      </c>
      <c r="C9" s="40" t="str">
        <f>'申込書（リレー種目）'!U94</f>
        <v/>
      </c>
      <c r="D9" s="40" t="str">
        <f>'申込書（リレー種目）'!V94</f>
        <v/>
      </c>
      <c r="E9" s="66" t="str">
        <f>'申込書（リレー種目）'!$AD$4</f>
        <v>060004</v>
      </c>
      <c r="F9" s="66" t="str">
        <f>CONCATENATE('申込書（リレー種目）'!$AB$4,'申込書（リレー種目）'!D94)</f>
        <v>米沢市陸協</v>
      </c>
      <c r="G9" s="67" t="str">
        <f>'申込書（リレー種目）'!X94</f>
        <v/>
      </c>
      <c r="H9" s="67" t="str">
        <f>'申込書（リレー種目）'!S94</f>
        <v/>
      </c>
      <c r="I9" s="67" t="str">
        <f>'申込書（リレー種目）'!S95</f>
        <v/>
      </c>
      <c r="J9" s="67" t="str">
        <f>'申込書（リレー種目）'!S96</f>
        <v/>
      </c>
      <c r="K9" s="67" t="str">
        <f>'申込書（リレー種目）'!S97</f>
        <v/>
      </c>
      <c r="L9" s="67" t="str">
        <f>'申込書（リレー種目）'!S98</f>
        <v/>
      </c>
      <c r="M9" s="67" t="str">
        <f>'申込書（リレー種目）'!S99</f>
        <v/>
      </c>
    </row>
  </sheetData>
  <phoneticPr fontId="8"/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</sheetPr>
  <dimension ref="A1:F9"/>
  <sheetViews>
    <sheetView workbookViewId="0"/>
  </sheetViews>
  <sheetFormatPr defaultRowHeight="12" x14ac:dyDescent="0.15"/>
  <cols>
    <col min="1" max="1" width="28.875" style="6" bestFit="1" customWidth="1"/>
    <col min="2" max="2" width="9" style="16" bestFit="1" customWidth="1"/>
    <col min="3" max="3" width="14.25" style="7" customWidth="1"/>
    <col min="4" max="5" width="14" style="7" customWidth="1"/>
    <col min="6" max="6" width="16.375" style="6" bestFit="1" customWidth="1"/>
    <col min="7" max="16384" width="9" style="6"/>
  </cols>
  <sheetData>
    <row r="1" spans="1:6" x14ac:dyDescent="0.15">
      <c r="A1" s="6" t="s">
        <v>845</v>
      </c>
      <c r="B1" s="16" t="s">
        <v>866</v>
      </c>
      <c r="C1" s="6" t="s">
        <v>846</v>
      </c>
      <c r="D1" s="7" t="s">
        <v>850</v>
      </c>
      <c r="F1" s="9" t="s">
        <v>848</v>
      </c>
    </row>
    <row r="2" spans="1:6" x14ac:dyDescent="0.15">
      <c r="A2" s="6" t="s">
        <v>1277</v>
      </c>
      <c r="B2" s="16">
        <v>1</v>
      </c>
      <c r="C2" s="7" t="s">
        <v>1279</v>
      </c>
      <c r="D2" s="7" t="s">
        <v>1280</v>
      </c>
      <c r="F2" s="9" t="s">
        <v>849</v>
      </c>
    </row>
    <row r="3" spans="1:6" x14ac:dyDescent="0.15">
      <c r="A3" s="6" t="s">
        <v>1285</v>
      </c>
      <c r="B3" s="16">
        <v>2</v>
      </c>
      <c r="C3" s="7" t="s">
        <v>1304</v>
      </c>
      <c r="D3" s="7" t="s">
        <v>1283</v>
      </c>
      <c r="F3" s="9" t="s">
        <v>851</v>
      </c>
    </row>
    <row r="4" spans="1:6" x14ac:dyDescent="0.15">
      <c r="A4" s="6" t="s">
        <v>1302</v>
      </c>
      <c r="B4" s="16">
        <v>3</v>
      </c>
      <c r="C4" s="7" t="s">
        <v>1305</v>
      </c>
      <c r="D4" s="7" t="s">
        <v>1308</v>
      </c>
      <c r="F4" s="9" t="s">
        <v>852</v>
      </c>
    </row>
    <row r="5" spans="1:6" x14ac:dyDescent="0.15">
      <c r="A5" s="6" t="s">
        <v>1278</v>
      </c>
      <c r="B5" s="16">
        <v>4</v>
      </c>
      <c r="C5" s="7" t="s">
        <v>867</v>
      </c>
      <c r="D5" s="7" t="s">
        <v>1280</v>
      </c>
      <c r="F5" s="9" t="s">
        <v>853</v>
      </c>
    </row>
    <row r="6" spans="1:6" x14ac:dyDescent="0.15">
      <c r="A6" s="6" t="s">
        <v>1286</v>
      </c>
      <c r="B6" s="16">
        <v>5</v>
      </c>
      <c r="C6" s="7" t="s">
        <v>1306</v>
      </c>
      <c r="D6" s="7" t="s">
        <v>1284</v>
      </c>
      <c r="F6" s="9" t="s">
        <v>854</v>
      </c>
    </row>
    <row r="7" spans="1:6" x14ac:dyDescent="0.15">
      <c r="A7" s="6" t="s">
        <v>1303</v>
      </c>
      <c r="B7" s="16">
        <v>6</v>
      </c>
      <c r="C7" s="7" t="s">
        <v>1307</v>
      </c>
      <c r="D7" s="7" t="s">
        <v>1308</v>
      </c>
      <c r="F7" s="9" t="s">
        <v>855</v>
      </c>
    </row>
    <row r="8" spans="1:6" x14ac:dyDescent="0.15">
      <c r="F8" s="9" t="s">
        <v>856</v>
      </c>
    </row>
    <row r="9" spans="1:6" x14ac:dyDescent="0.15">
      <c r="F9" s="9" t="s">
        <v>857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1"/>
  </sheetPr>
  <dimension ref="A1:E99"/>
  <sheetViews>
    <sheetView workbookViewId="0"/>
  </sheetViews>
  <sheetFormatPr defaultRowHeight="12" x14ac:dyDescent="0.15"/>
  <cols>
    <col min="1" max="1" width="6.5" style="140" customWidth="1"/>
    <col min="2" max="2" width="33.875" style="141" bestFit="1" customWidth="1"/>
    <col min="3" max="3" width="28.25" style="141" bestFit="1" customWidth="1"/>
    <col min="4" max="4" width="21.625" style="141" bestFit="1" customWidth="1"/>
    <col min="5" max="5" width="7.5" style="141" bestFit="1" customWidth="1"/>
    <col min="6" max="16384" width="9" style="141"/>
  </cols>
  <sheetData>
    <row r="1" spans="1:5" x14ac:dyDescent="0.15">
      <c r="A1" s="140" t="s">
        <v>841</v>
      </c>
      <c r="B1" s="141" t="s">
        <v>521</v>
      </c>
      <c r="C1" s="141" t="s">
        <v>522</v>
      </c>
      <c r="D1" s="141" t="s">
        <v>523</v>
      </c>
      <c r="E1" s="141" t="s">
        <v>524</v>
      </c>
    </row>
    <row r="2" spans="1:5" x14ac:dyDescent="0.15">
      <c r="A2" s="140" t="s">
        <v>782</v>
      </c>
      <c r="B2" s="141" t="s">
        <v>525</v>
      </c>
      <c r="C2" s="141" t="s">
        <v>526</v>
      </c>
      <c r="D2" s="141" t="s">
        <v>526</v>
      </c>
      <c r="E2" s="141" t="s">
        <v>527</v>
      </c>
    </row>
    <row r="3" spans="1:5" s="9" customFormat="1" x14ac:dyDescent="0.15">
      <c r="A3" s="8" t="s">
        <v>783</v>
      </c>
      <c r="B3" s="9" t="s">
        <v>528</v>
      </c>
      <c r="C3" s="9" t="s">
        <v>529</v>
      </c>
      <c r="D3" s="9" t="s">
        <v>529</v>
      </c>
      <c r="E3" s="9" t="s">
        <v>527</v>
      </c>
    </row>
    <row r="4" spans="1:5" x14ac:dyDescent="0.15">
      <c r="A4" s="140" t="s">
        <v>784</v>
      </c>
      <c r="B4" s="141" t="s">
        <v>530</v>
      </c>
      <c r="C4" s="141" t="s">
        <v>531</v>
      </c>
      <c r="D4" s="141" t="s">
        <v>531</v>
      </c>
      <c r="E4" s="141" t="s">
        <v>527</v>
      </c>
    </row>
    <row r="5" spans="1:5" s="9" customFormat="1" x14ac:dyDescent="0.15">
      <c r="A5" s="8" t="s">
        <v>785</v>
      </c>
      <c r="B5" s="9" t="s">
        <v>532</v>
      </c>
      <c r="C5" s="9" t="s">
        <v>533</v>
      </c>
      <c r="D5" s="9" t="s">
        <v>533</v>
      </c>
      <c r="E5" s="9" t="s">
        <v>527</v>
      </c>
    </row>
    <row r="6" spans="1:5" x14ac:dyDescent="0.15">
      <c r="A6" s="140" t="s">
        <v>786</v>
      </c>
      <c r="B6" s="141" t="s">
        <v>534</v>
      </c>
      <c r="C6" s="141" t="s">
        <v>535</v>
      </c>
      <c r="D6" s="141" t="s">
        <v>535</v>
      </c>
      <c r="E6" s="141" t="s">
        <v>527</v>
      </c>
    </row>
    <row r="7" spans="1:5" x14ac:dyDescent="0.15">
      <c r="A7" s="140" t="s">
        <v>787</v>
      </c>
      <c r="B7" s="141" t="s">
        <v>536</v>
      </c>
      <c r="C7" s="141" t="s">
        <v>537</v>
      </c>
      <c r="D7" s="141" t="s">
        <v>537</v>
      </c>
      <c r="E7" s="141" t="s">
        <v>527</v>
      </c>
    </row>
    <row r="8" spans="1:5" x14ac:dyDescent="0.15">
      <c r="A8" s="140" t="s">
        <v>788</v>
      </c>
      <c r="B8" s="141" t="s">
        <v>538</v>
      </c>
      <c r="C8" s="141" t="s">
        <v>539</v>
      </c>
      <c r="D8" s="141" t="s">
        <v>539</v>
      </c>
      <c r="E8" s="141" t="s">
        <v>527</v>
      </c>
    </row>
    <row r="9" spans="1:5" x14ac:dyDescent="0.15">
      <c r="A9" s="140" t="s">
        <v>789</v>
      </c>
      <c r="B9" s="141" t="s">
        <v>540</v>
      </c>
      <c r="C9" s="141" t="s">
        <v>541</v>
      </c>
      <c r="D9" s="141" t="s">
        <v>541</v>
      </c>
      <c r="E9" s="141" t="s">
        <v>527</v>
      </c>
    </row>
    <row r="10" spans="1:5" x14ac:dyDescent="0.15">
      <c r="A10" s="140" t="s">
        <v>790</v>
      </c>
      <c r="B10" s="141" t="s">
        <v>542</v>
      </c>
      <c r="C10" s="141" t="s">
        <v>543</v>
      </c>
      <c r="D10" s="141" t="s">
        <v>543</v>
      </c>
      <c r="E10" s="141" t="s">
        <v>527</v>
      </c>
    </row>
    <row r="11" spans="1:5" x14ac:dyDescent="0.15">
      <c r="A11" s="140" t="s">
        <v>791</v>
      </c>
      <c r="B11" s="141" t="s">
        <v>544</v>
      </c>
      <c r="C11" s="141" t="s">
        <v>545</v>
      </c>
      <c r="D11" s="141" t="s">
        <v>545</v>
      </c>
      <c r="E11" s="141" t="s">
        <v>527</v>
      </c>
    </row>
    <row r="12" spans="1:5" x14ac:dyDescent="0.15">
      <c r="A12" s="140" t="s">
        <v>792</v>
      </c>
      <c r="B12" s="141" t="s">
        <v>546</v>
      </c>
      <c r="C12" s="141" t="s">
        <v>547</v>
      </c>
      <c r="D12" s="141" t="s">
        <v>547</v>
      </c>
      <c r="E12" s="141" t="s">
        <v>527</v>
      </c>
    </row>
    <row r="13" spans="1:5" x14ac:dyDescent="0.15">
      <c r="A13" s="140" t="s">
        <v>793</v>
      </c>
      <c r="B13" s="141" t="s">
        <v>548</v>
      </c>
      <c r="C13" s="141" t="s">
        <v>549</v>
      </c>
      <c r="D13" s="141" t="s">
        <v>549</v>
      </c>
      <c r="E13" s="141" t="s">
        <v>527</v>
      </c>
    </row>
    <row r="14" spans="1:5" x14ac:dyDescent="0.15">
      <c r="A14" s="140" t="s">
        <v>794</v>
      </c>
      <c r="B14" s="141" t="s">
        <v>550</v>
      </c>
      <c r="C14" s="141" t="s">
        <v>551</v>
      </c>
      <c r="D14" s="141" t="s">
        <v>552</v>
      </c>
      <c r="E14" s="141" t="s">
        <v>527</v>
      </c>
    </row>
    <row r="15" spans="1:5" x14ac:dyDescent="0.15">
      <c r="A15" s="140" t="s">
        <v>795</v>
      </c>
      <c r="B15" s="141" t="s">
        <v>553</v>
      </c>
      <c r="C15" s="141" t="s">
        <v>554</v>
      </c>
      <c r="D15" s="141" t="s">
        <v>555</v>
      </c>
      <c r="E15" s="141" t="s">
        <v>527</v>
      </c>
    </row>
    <row r="16" spans="1:5" x14ac:dyDescent="0.15">
      <c r="A16" s="140" t="s">
        <v>796</v>
      </c>
      <c r="B16" s="141" t="s">
        <v>556</v>
      </c>
      <c r="C16" s="141" t="s">
        <v>557</v>
      </c>
      <c r="D16" s="141" t="s">
        <v>558</v>
      </c>
      <c r="E16" s="141" t="s">
        <v>527</v>
      </c>
    </row>
    <row r="17" spans="1:5" x14ac:dyDescent="0.15">
      <c r="A17" s="140" t="s">
        <v>797</v>
      </c>
      <c r="B17" s="141" t="s">
        <v>559</v>
      </c>
      <c r="C17" s="141" t="s">
        <v>560</v>
      </c>
      <c r="D17" s="141" t="s">
        <v>561</v>
      </c>
      <c r="E17" s="141" t="s">
        <v>527</v>
      </c>
    </row>
    <row r="18" spans="1:5" x14ac:dyDescent="0.15">
      <c r="A18" s="140" t="s">
        <v>798</v>
      </c>
      <c r="B18" s="141" t="s">
        <v>562</v>
      </c>
      <c r="C18" s="141" t="s">
        <v>563</v>
      </c>
      <c r="D18" s="141" t="s">
        <v>564</v>
      </c>
      <c r="E18" s="141" t="s">
        <v>527</v>
      </c>
    </row>
    <row r="19" spans="1:5" x14ac:dyDescent="0.15">
      <c r="A19" s="140" t="s">
        <v>799</v>
      </c>
      <c r="B19" s="141" t="s">
        <v>565</v>
      </c>
      <c r="C19" s="141" t="s">
        <v>566</v>
      </c>
      <c r="D19" s="141" t="s">
        <v>567</v>
      </c>
      <c r="E19" s="141" t="s">
        <v>527</v>
      </c>
    </row>
    <row r="20" spans="1:5" x14ac:dyDescent="0.15">
      <c r="A20" s="140" t="s">
        <v>800</v>
      </c>
      <c r="B20" s="141" t="s">
        <v>568</v>
      </c>
      <c r="C20" s="141" t="s">
        <v>569</v>
      </c>
      <c r="D20" s="141" t="s">
        <v>570</v>
      </c>
      <c r="E20" s="141" t="s">
        <v>527</v>
      </c>
    </row>
    <row r="21" spans="1:5" x14ac:dyDescent="0.15">
      <c r="A21" s="140" t="s">
        <v>801</v>
      </c>
      <c r="B21" s="141" t="s">
        <v>571</v>
      </c>
      <c r="C21" s="141" t="s">
        <v>572</v>
      </c>
      <c r="D21" s="141" t="s">
        <v>573</v>
      </c>
      <c r="E21" s="141" t="s">
        <v>527</v>
      </c>
    </row>
    <row r="22" spans="1:5" x14ac:dyDescent="0.15">
      <c r="A22" s="140" t="s">
        <v>802</v>
      </c>
      <c r="B22" s="141" t="s">
        <v>574</v>
      </c>
      <c r="C22" s="141" t="s">
        <v>575</v>
      </c>
      <c r="D22" s="141" t="s">
        <v>552</v>
      </c>
      <c r="E22" s="141" t="s">
        <v>527</v>
      </c>
    </row>
    <row r="23" spans="1:5" x14ac:dyDescent="0.15">
      <c r="A23" s="140" t="s">
        <v>803</v>
      </c>
      <c r="B23" s="141" t="s">
        <v>576</v>
      </c>
      <c r="C23" s="141" t="s">
        <v>577</v>
      </c>
      <c r="D23" s="141" t="s">
        <v>573</v>
      </c>
      <c r="E23" s="141" t="s">
        <v>527</v>
      </c>
    </row>
    <row r="24" spans="1:5" x14ac:dyDescent="0.15">
      <c r="A24" s="140" t="s">
        <v>804</v>
      </c>
      <c r="B24" s="141" t="s">
        <v>842</v>
      </c>
      <c r="C24" s="141" t="s">
        <v>843</v>
      </c>
      <c r="D24" s="141" t="s">
        <v>844</v>
      </c>
      <c r="E24" s="141" t="s">
        <v>527</v>
      </c>
    </row>
    <row r="25" spans="1:5" x14ac:dyDescent="0.15">
      <c r="A25" s="140" t="s">
        <v>805</v>
      </c>
      <c r="B25" s="141" t="s">
        <v>578</v>
      </c>
      <c r="C25" s="141" t="s">
        <v>579</v>
      </c>
      <c r="D25" s="141" t="s">
        <v>564</v>
      </c>
      <c r="E25" s="141" t="s">
        <v>527</v>
      </c>
    </row>
    <row r="26" spans="1:5" x14ac:dyDescent="0.15">
      <c r="A26" s="140" t="s">
        <v>806</v>
      </c>
      <c r="B26" s="141" t="s">
        <v>580</v>
      </c>
      <c r="C26" s="141" t="s">
        <v>581</v>
      </c>
      <c r="D26" s="141" t="s">
        <v>567</v>
      </c>
      <c r="E26" s="141" t="s">
        <v>527</v>
      </c>
    </row>
    <row r="27" spans="1:5" x14ac:dyDescent="0.15">
      <c r="A27" s="140" t="s">
        <v>807</v>
      </c>
      <c r="B27" s="141" t="s">
        <v>582</v>
      </c>
      <c r="C27" s="141" t="s">
        <v>583</v>
      </c>
      <c r="D27" s="141" t="s">
        <v>584</v>
      </c>
      <c r="E27" s="141" t="s">
        <v>527</v>
      </c>
    </row>
    <row r="28" spans="1:5" x14ac:dyDescent="0.15">
      <c r="A28" s="140" t="s">
        <v>808</v>
      </c>
      <c r="B28" s="141" t="s">
        <v>585</v>
      </c>
      <c r="C28" s="141" t="s">
        <v>586</v>
      </c>
      <c r="D28" s="141" t="s">
        <v>587</v>
      </c>
      <c r="E28" s="141" t="s">
        <v>527</v>
      </c>
    </row>
    <row r="29" spans="1:5" x14ac:dyDescent="0.15">
      <c r="A29" s="140" t="s">
        <v>809</v>
      </c>
      <c r="B29" s="141" t="s">
        <v>588</v>
      </c>
      <c r="C29" s="141" t="s">
        <v>589</v>
      </c>
      <c r="D29" s="141" t="s">
        <v>590</v>
      </c>
      <c r="E29" s="141" t="s">
        <v>527</v>
      </c>
    </row>
    <row r="30" spans="1:5" x14ac:dyDescent="0.15">
      <c r="A30" s="140" t="s">
        <v>810</v>
      </c>
      <c r="B30" s="141" t="s">
        <v>588</v>
      </c>
      <c r="C30" s="141" t="s">
        <v>591</v>
      </c>
      <c r="D30" s="141" t="s">
        <v>590</v>
      </c>
      <c r="E30" s="141" t="s">
        <v>527</v>
      </c>
    </row>
    <row r="31" spans="1:5" x14ac:dyDescent="0.15">
      <c r="A31" s="140" t="s">
        <v>811</v>
      </c>
      <c r="B31" s="141" t="s">
        <v>592</v>
      </c>
      <c r="C31" s="141" t="s">
        <v>593</v>
      </c>
      <c r="D31" s="141" t="s">
        <v>594</v>
      </c>
      <c r="E31" s="141" t="s">
        <v>527</v>
      </c>
    </row>
    <row r="32" spans="1:5" x14ac:dyDescent="0.15">
      <c r="A32" s="140" t="s">
        <v>812</v>
      </c>
      <c r="B32" s="141" t="s">
        <v>595</v>
      </c>
      <c r="C32" s="141" t="s">
        <v>596</v>
      </c>
      <c r="D32" s="141" t="s">
        <v>597</v>
      </c>
      <c r="E32" s="141" t="s">
        <v>527</v>
      </c>
    </row>
    <row r="33" spans="1:5" x14ac:dyDescent="0.15">
      <c r="A33" s="140" t="s">
        <v>813</v>
      </c>
      <c r="B33" s="141" t="s">
        <v>598</v>
      </c>
      <c r="C33" s="141" t="s">
        <v>599</v>
      </c>
      <c r="D33" s="141" t="s">
        <v>600</v>
      </c>
      <c r="E33" s="141" t="s">
        <v>527</v>
      </c>
    </row>
    <row r="34" spans="1:5" x14ac:dyDescent="0.15">
      <c r="A34" s="140" t="s">
        <v>814</v>
      </c>
      <c r="B34" s="141" t="s">
        <v>601</v>
      </c>
      <c r="C34" s="141" t="s">
        <v>602</v>
      </c>
      <c r="D34" s="141" t="s">
        <v>603</v>
      </c>
      <c r="E34" s="141" t="s">
        <v>527</v>
      </c>
    </row>
    <row r="35" spans="1:5" x14ac:dyDescent="0.15">
      <c r="A35" s="140" t="s">
        <v>815</v>
      </c>
      <c r="B35" s="141" t="s">
        <v>604</v>
      </c>
      <c r="C35" s="141" t="s">
        <v>605</v>
      </c>
      <c r="D35" s="141" t="s">
        <v>606</v>
      </c>
      <c r="E35" s="141" t="s">
        <v>527</v>
      </c>
    </row>
    <row r="36" spans="1:5" x14ac:dyDescent="0.15">
      <c r="A36" s="140" t="s">
        <v>816</v>
      </c>
      <c r="B36" s="141" t="s">
        <v>607</v>
      </c>
      <c r="C36" s="141" t="s">
        <v>608</v>
      </c>
      <c r="D36" s="141" t="s">
        <v>609</v>
      </c>
      <c r="E36" s="141" t="s">
        <v>527</v>
      </c>
    </row>
    <row r="37" spans="1:5" x14ac:dyDescent="0.15">
      <c r="A37" s="140" t="s">
        <v>817</v>
      </c>
      <c r="B37" s="141" t="s">
        <v>610</v>
      </c>
      <c r="C37" s="141" t="s">
        <v>611</v>
      </c>
      <c r="D37" s="141" t="s">
        <v>612</v>
      </c>
      <c r="E37" s="141" t="s">
        <v>527</v>
      </c>
    </row>
    <row r="38" spans="1:5" x14ac:dyDescent="0.15">
      <c r="A38" s="140" t="s">
        <v>818</v>
      </c>
      <c r="B38" s="141" t="s">
        <v>613</v>
      </c>
      <c r="C38" s="141" t="s">
        <v>614</v>
      </c>
      <c r="D38" s="141" t="s">
        <v>614</v>
      </c>
      <c r="E38" s="141" t="s">
        <v>615</v>
      </c>
    </row>
    <row r="39" spans="1:5" x14ac:dyDescent="0.15">
      <c r="A39" s="140" t="s">
        <v>819</v>
      </c>
      <c r="B39" s="141" t="s">
        <v>616</v>
      </c>
      <c r="C39" s="141" t="s">
        <v>617</v>
      </c>
      <c r="D39" s="141" t="s">
        <v>617</v>
      </c>
      <c r="E39" s="141" t="s">
        <v>615</v>
      </c>
    </row>
    <row r="40" spans="1:5" x14ac:dyDescent="0.15">
      <c r="A40" s="140" t="s">
        <v>820</v>
      </c>
      <c r="B40" s="141" t="s">
        <v>618</v>
      </c>
      <c r="C40" s="141" t="s">
        <v>619</v>
      </c>
      <c r="D40" s="141" t="s">
        <v>619</v>
      </c>
      <c r="E40" s="141" t="s">
        <v>615</v>
      </c>
    </row>
    <row r="41" spans="1:5" x14ac:dyDescent="0.15">
      <c r="A41" s="140" t="s">
        <v>821</v>
      </c>
      <c r="B41" s="141" t="s">
        <v>620</v>
      </c>
      <c r="C41" s="141" t="s">
        <v>621</v>
      </c>
      <c r="D41" s="141" t="s">
        <v>621</v>
      </c>
      <c r="E41" s="141" t="s">
        <v>615</v>
      </c>
    </row>
    <row r="42" spans="1:5" x14ac:dyDescent="0.15">
      <c r="A42" s="140" t="s">
        <v>822</v>
      </c>
      <c r="B42" s="141" t="s">
        <v>622</v>
      </c>
      <c r="C42" s="141" t="s">
        <v>623</v>
      </c>
      <c r="D42" s="141" t="s">
        <v>624</v>
      </c>
      <c r="E42" s="141" t="s">
        <v>615</v>
      </c>
    </row>
    <row r="43" spans="1:5" x14ac:dyDescent="0.15">
      <c r="A43" s="140" t="s">
        <v>823</v>
      </c>
      <c r="B43" s="141" t="s">
        <v>625</v>
      </c>
      <c r="C43" s="141" t="s">
        <v>626</v>
      </c>
      <c r="D43" s="141" t="s">
        <v>627</v>
      </c>
      <c r="E43" s="141" t="s">
        <v>615</v>
      </c>
    </row>
    <row r="44" spans="1:5" x14ac:dyDescent="0.15">
      <c r="A44" s="140" t="s">
        <v>824</v>
      </c>
      <c r="B44" s="141" t="s">
        <v>628</v>
      </c>
      <c r="C44" s="141" t="s">
        <v>629</v>
      </c>
      <c r="D44" s="141" t="s">
        <v>630</v>
      </c>
      <c r="E44" s="141" t="s">
        <v>615</v>
      </c>
    </row>
    <row r="45" spans="1:5" x14ac:dyDescent="0.15">
      <c r="A45" s="140" t="s">
        <v>825</v>
      </c>
      <c r="B45" s="141" t="s">
        <v>631</v>
      </c>
      <c r="C45" s="141" t="s">
        <v>632</v>
      </c>
      <c r="D45" s="141" t="s">
        <v>633</v>
      </c>
      <c r="E45" s="141" t="s">
        <v>615</v>
      </c>
    </row>
    <row r="46" spans="1:5" x14ac:dyDescent="0.15">
      <c r="A46" s="140" t="s">
        <v>826</v>
      </c>
      <c r="B46" s="141" t="s">
        <v>634</v>
      </c>
      <c r="C46" s="141" t="s">
        <v>635</v>
      </c>
      <c r="D46" s="141" t="s">
        <v>636</v>
      </c>
      <c r="E46" s="141" t="s">
        <v>615</v>
      </c>
    </row>
    <row r="47" spans="1:5" x14ac:dyDescent="0.15">
      <c r="A47" s="140" t="s">
        <v>827</v>
      </c>
      <c r="B47" s="141" t="s">
        <v>637</v>
      </c>
      <c r="C47" s="141" t="s">
        <v>638</v>
      </c>
      <c r="D47" s="141" t="s">
        <v>639</v>
      </c>
      <c r="E47" s="141" t="s">
        <v>615</v>
      </c>
    </row>
    <row r="48" spans="1:5" x14ac:dyDescent="0.15">
      <c r="A48" s="140" t="s">
        <v>828</v>
      </c>
      <c r="B48" s="141" t="s">
        <v>640</v>
      </c>
      <c r="C48" s="141" t="s">
        <v>641</v>
      </c>
      <c r="D48" s="141" t="s">
        <v>642</v>
      </c>
      <c r="E48" s="141" t="s">
        <v>615</v>
      </c>
    </row>
    <row r="49" spans="1:5" x14ac:dyDescent="0.15">
      <c r="A49" s="140" t="s">
        <v>829</v>
      </c>
      <c r="B49" s="141" t="s">
        <v>643</v>
      </c>
      <c r="C49" s="141" t="s">
        <v>644</v>
      </c>
      <c r="D49" s="141" t="s">
        <v>645</v>
      </c>
      <c r="E49" s="141" t="s">
        <v>615</v>
      </c>
    </row>
    <row r="50" spans="1:5" x14ac:dyDescent="0.15">
      <c r="A50" s="140" t="s">
        <v>830</v>
      </c>
      <c r="B50" s="141" t="s">
        <v>646</v>
      </c>
      <c r="C50" s="141" t="s">
        <v>647</v>
      </c>
      <c r="D50" s="141" t="s">
        <v>648</v>
      </c>
      <c r="E50" s="141" t="s">
        <v>615</v>
      </c>
    </row>
    <row r="51" spans="1:5" x14ac:dyDescent="0.15">
      <c r="A51" s="140" t="s">
        <v>831</v>
      </c>
      <c r="B51" s="141" t="s">
        <v>649</v>
      </c>
      <c r="C51" s="141" t="s">
        <v>650</v>
      </c>
      <c r="D51" s="141" t="s">
        <v>651</v>
      </c>
      <c r="E51" s="141" t="s">
        <v>615</v>
      </c>
    </row>
    <row r="52" spans="1:5" x14ac:dyDescent="0.15">
      <c r="A52" s="140" t="s">
        <v>832</v>
      </c>
      <c r="B52" s="141" t="s">
        <v>652</v>
      </c>
      <c r="C52" s="141" t="s">
        <v>653</v>
      </c>
      <c r="D52" s="141" t="s">
        <v>654</v>
      </c>
      <c r="E52" s="141" t="s">
        <v>615</v>
      </c>
    </row>
    <row r="53" spans="1:5" x14ac:dyDescent="0.15">
      <c r="A53" s="140" t="s">
        <v>833</v>
      </c>
      <c r="B53" s="141" t="s">
        <v>655</v>
      </c>
      <c r="C53" s="141" t="s">
        <v>656</v>
      </c>
      <c r="D53" s="141" t="s">
        <v>657</v>
      </c>
      <c r="E53" s="141" t="s">
        <v>615</v>
      </c>
    </row>
    <row r="54" spans="1:5" x14ac:dyDescent="0.15">
      <c r="A54" s="140" t="s">
        <v>834</v>
      </c>
      <c r="B54" s="141" t="s">
        <v>658</v>
      </c>
      <c r="C54" s="141" t="s">
        <v>659</v>
      </c>
      <c r="D54" s="141" t="s">
        <v>660</v>
      </c>
      <c r="E54" s="141" t="s">
        <v>615</v>
      </c>
    </row>
    <row r="55" spans="1:5" x14ac:dyDescent="0.15">
      <c r="A55" s="140" t="s">
        <v>835</v>
      </c>
      <c r="B55" s="141" t="s">
        <v>661</v>
      </c>
      <c r="C55" s="141" t="s">
        <v>662</v>
      </c>
      <c r="D55" s="141" t="s">
        <v>663</v>
      </c>
      <c r="E55" s="141" t="s">
        <v>615</v>
      </c>
    </row>
    <row r="56" spans="1:5" x14ac:dyDescent="0.15">
      <c r="A56" s="140" t="s">
        <v>836</v>
      </c>
      <c r="B56" s="141" t="s">
        <v>664</v>
      </c>
      <c r="C56" s="141" t="s">
        <v>665</v>
      </c>
      <c r="D56" s="141" t="s">
        <v>666</v>
      </c>
      <c r="E56" s="141" t="s">
        <v>615</v>
      </c>
    </row>
    <row r="57" spans="1:5" x14ac:dyDescent="0.15">
      <c r="A57" s="140" t="s">
        <v>837</v>
      </c>
      <c r="B57" s="141" t="s">
        <v>667</v>
      </c>
      <c r="C57" s="141" t="s">
        <v>668</v>
      </c>
      <c r="D57" s="141" t="s">
        <v>669</v>
      </c>
      <c r="E57" s="141" t="s">
        <v>615</v>
      </c>
    </row>
    <row r="58" spans="1:5" x14ac:dyDescent="0.15">
      <c r="A58" s="140" t="s">
        <v>838</v>
      </c>
      <c r="B58" s="141" t="s">
        <v>670</v>
      </c>
      <c r="C58" s="141" t="s">
        <v>671</v>
      </c>
      <c r="D58" s="141" t="s">
        <v>672</v>
      </c>
      <c r="E58" s="141" t="s">
        <v>615</v>
      </c>
    </row>
    <row r="59" spans="1:5" x14ac:dyDescent="0.15">
      <c r="A59" s="140" t="s">
        <v>839</v>
      </c>
      <c r="B59" s="141" t="s">
        <v>673</v>
      </c>
      <c r="C59" s="141" t="s">
        <v>674</v>
      </c>
      <c r="D59" s="141" t="s">
        <v>675</v>
      </c>
      <c r="E59" s="141" t="s">
        <v>615</v>
      </c>
    </row>
    <row r="60" spans="1:5" x14ac:dyDescent="0.15">
      <c r="A60" s="140" t="s">
        <v>840</v>
      </c>
      <c r="B60" s="141" t="s">
        <v>676</v>
      </c>
      <c r="C60" s="141" t="s">
        <v>677</v>
      </c>
      <c r="D60" s="141" t="s">
        <v>676</v>
      </c>
      <c r="E60" s="141" t="s">
        <v>615</v>
      </c>
    </row>
    <row r="61" spans="1:5" x14ac:dyDescent="0.15">
      <c r="A61" s="140">
        <v>101</v>
      </c>
      <c r="B61" s="141" t="s">
        <v>678</v>
      </c>
      <c r="C61" s="141" t="s">
        <v>679</v>
      </c>
      <c r="D61" s="141" t="s">
        <v>680</v>
      </c>
      <c r="E61" s="141" t="s">
        <v>527</v>
      </c>
    </row>
    <row r="62" spans="1:5" x14ac:dyDescent="0.15">
      <c r="A62" s="140">
        <v>102</v>
      </c>
      <c r="B62" s="141" t="s">
        <v>681</v>
      </c>
      <c r="C62" s="141" t="s">
        <v>682</v>
      </c>
      <c r="D62" s="141" t="s">
        <v>683</v>
      </c>
      <c r="E62" s="141" t="s">
        <v>527</v>
      </c>
    </row>
    <row r="63" spans="1:5" x14ac:dyDescent="0.15">
      <c r="A63" s="140">
        <v>103</v>
      </c>
      <c r="B63" s="141" t="s">
        <v>684</v>
      </c>
      <c r="C63" s="141" t="s">
        <v>685</v>
      </c>
      <c r="D63" s="141" t="s">
        <v>686</v>
      </c>
      <c r="E63" s="141" t="s">
        <v>527</v>
      </c>
    </row>
    <row r="64" spans="1:5" x14ac:dyDescent="0.15">
      <c r="A64" s="140">
        <v>104</v>
      </c>
      <c r="B64" s="141" t="s">
        <v>687</v>
      </c>
      <c r="C64" s="141" t="s">
        <v>688</v>
      </c>
      <c r="D64" s="141" t="s">
        <v>689</v>
      </c>
      <c r="E64" s="141" t="s">
        <v>527</v>
      </c>
    </row>
    <row r="65" spans="1:5" x14ac:dyDescent="0.15">
      <c r="A65" s="140">
        <v>105</v>
      </c>
      <c r="B65" s="141" t="s">
        <v>690</v>
      </c>
      <c r="C65" s="141" t="s">
        <v>691</v>
      </c>
      <c r="D65" s="141" t="s">
        <v>692</v>
      </c>
      <c r="E65" s="141" t="s">
        <v>527</v>
      </c>
    </row>
    <row r="66" spans="1:5" x14ac:dyDescent="0.15">
      <c r="A66" s="140">
        <v>106</v>
      </c>
      <c r="B66" s="141" t="s">
        <v>693</v>
      </c>
      <c r="C66" s="141" t="s">
        <v>694</v>
      </c>
      <c r="D66" s="141" t="s">
        <v>694</v>
      </c>
      <c r="E66" s="141" t="s">
        <v>527</v>
      </c>
    </row>
    <row r="67" spans="1:5" x14ac:dyDescent="0.15">
      <c r="A67" s="140">
        <v>107</v>
      </c>
      <c r="B67" s="141" t="s">
        <v>695</v>
      </c>
      <c r="C67" s="141" t="s">
        <v>696</v>
      </c>
      <c r="D67" s="141" t="s">
        <v>696</v>
      </c>
      <c r="E67" s="141" t="s">
        <v>527</v>
      </c>
    </row>
    <row r="68" spans="1:5" x14ac:dyDescent="0.15">
      <c r="A68" s="140">
        <v>151</v>
      </c>
      <c r="B68" s="141" t="s">
        <v>697</v>
      </c>
      <c r="C68" s="141" t="s">
        <v>698</v>
      </c>
      <c r="D68" s="141" t="s">
        <v>699</v>
      </c>
      <c r="E68" s="141" t="s">
        <v>527</v>
      </c>
    </row>
    <row r="69" spans="1:5" x14ac:dyDescent="0.15">
      <c r="A69" s="140">
        <v>152</v>
      </c>
      <c r="B69" s="141" t="s">
        <v>700</v>
      </c>
      <c r="C69" s="141" t="s">
        <v>701</v>
      </c>
      <c r="D69" s="141" t="s">
        <v>702</v>
      </c>
      <c r="E69" s="141" t="s">
        <v>527</v>
      </c>
    </row>
    <row r="70" spans="1:5" x14ac:dyDescent="0.15">
      <c r="A70" s="140">
        <v>153</v>
      </c>
      <c r="B70" s="141" t="s">
        <v>703</v>
      </c>
      <c r="C70" s="141" t="s">
        <v>704</v>
      </c>
      <c r="D70" s="141" t="s">
        <v>705</v>
      </c>
      <c r="E70" s="141" t="s">
        <v>527</v>
      </c>
    </row>
    <row r="71" spans="1:5" x14ac:dyDescent="0.15">
      <c r="A71" s="140">
        <v>154</v>
      </c>
      <c r="B71" s="141" t="s">
        <v>706</v>
      </c>
      <c r="C71" s="141" t="s">
        <v>707</v>
      </c>
      <c r="D71" s="141" t="s">
        <v>708</v>
      </c>
      <c r="E71" s="141" t="s">
        <v>527</v>
      </c>
    </row>
    <row r="72" spans="1:5" x14ac:dyDescent="0.15">
      <c r="A72" s="140">
        <v>155</v>
      </c>
      <c r="B72" s="141" t="s">
        <v>709</v>
      </c>
      <c r="C72" s="141" t="s">
        <v>710</v>
      </c>
      <c r="D72" s="141" t="s">
        <v>711</v>
      </c>
      <c r="E72" s="141" t="s">
        <v>527</v>
      </c>
    </row>
    <row r="73" spans="1:5" x14ac:dyDescent="0.15">
      <c r="A73" s="140">
        <v>156</v>
      </c>
      <c r="B73" s="141" t="s">
        <v>712</v>
      </c>
      <c r="C73" s="141" t="s">
        <v>713</v>
      </c>
      <c r="D73" s="141" t="s">
        <v>714</v>
      </c>
      <c r="E73" s="141" t="s">
        <v>527</v>
      </c>
    </row>
    <row r="74" spans="1:5" x14ac:dyDescent="0.15">
      <c r="A74" s="140">
        <v>161</v>
      </c>
      <c r="B74" s="141" t="s">
        <v>715</v>
      </c>
      <c r="C74" s="141" t="s">
        <v>716</v>
      </c>
      <c r="D74" s="141" t="s">
        <v>717</v>
      </c>
      <c r="E74" s="141" t="s">
        <v>527</v>
      </c>
    </row>
    <row r="75" spans="1:5" x14ac:dyDescent="0.15">
      <c r="A75" s="140">
        <v>162</v>
      </c>
      <c r="B75" s="141" t="s">
        <v>718</v>
      </c>
      <c r="C75" s="141" t="s">
        <v>719</v>
      </c>
      <c r="D75" s="141" t="s">
        <v>720</v>
      </c>
      <c r="E75" s="141" t="s">
        <v>527</v>
      </c>
    </row>
    <row r="76" spans="1:5" x14ac:dyDescent="0.15">
      <c r="A76" s="140">
        <v>163</v>
      </c>
      <c r="B76" s="141" t="s">
        <v>721</v>
      </c>
      <c r="C76" s="141" t="s">
        <v>722</v>
      </c>
      <c r="D76" s="141" t="s">
        <v>723</v>
      </c>
      <c r="E76" s="141" t="s">
        <v>527</v>
      </c>
    </row>
    <row r="77" spans="1:5" x14ac:dyDescent="0.15">
      <c r="A77" s="140">
        <v>164</v>
      </c>
      <c r="B77" s="141" t="s">
        <v>724</v>
      </c>
      <c r="C77" s="141" t="s">
        <v>725</v>
      </c>
      <c r="D77" s="141" t="s">
        <v>726</v>
      </c>
      <c r="E77" s="141" t="s">
        <v>527</v>
      </c>
    </row>
    <row r="78" spans="1:5" x14ac:dyDescent="0.15">
      <c r="A78" s="140">
        <v>165</v>
      </c>
      <c r="B78" s="141" t="s">
        <v>727</v>
      </c>
      <c r="C78" s="141" t="s">
        <v>728</v>
      </c>
      <c r="D78" s="141" t="s">
        <v>729</v>
      </c>
      <c r="E78" s="141" t="s">
        <v>527</v>
      </c>
    </row>
    <row r="79" spans="1:5" x14ac:dyDescent="0.15">
      <c r="A79" s="140">
        <v>171</v>
      </c>
      <c r="B79" s="141" t="s">
        <v>730</v>
      </c>
      <c r="C79" s="141" t="s">
        <v>731</v>
      </c>
      <c r="D79" s="141" t="s">
        <v>732</v>
      </c>
      <c r="E79" s="141" t="s">
        <v>527</v>
      </c>
    </row>
    <row r="80" spans="1:5" x14ac:dyDescent="0.15">
      <c r="A80" s="140">
        <v>172</v>
      </c>
      <c r="B80" s="141" t="s">
        <v>733</v>
      </c>
      <c r="C80" s="141" t="s">
        <v>734</v>
      </c>
      <c r="D80" s="141" t="s">
        <v>734</v>
      </c>
      <c r="E80" s="141" t="s">
        <v>527</v>
      </c>
    </row>
    <row r="81" spans="1:5" x14ac:dyDescent="0.15">
      <c r="A81" s="140">
        <v>201</v>
      </c>
      <c r="B81" s="141" t="s">
        <v>735</v>
      </c>
      <c r="C81" s="141" t="s">
        <v>736</v>
      </c>
      <c r="D81" s="141" t="s">
        <v>737</v>
      </c>
      <c r="E81" s="141" t="s">
        <v>738</v>
      </c>
    </row>
    <row r="82" spans="1:5" x14ac:dyDescent="0.15">
      <c r="A82" s="140">
        <v>202</v>
      </c>
      <c r="B82" s="141" t="s">
        <v>739</v>
      </c>
      <c r="C82" s="141" t="s">
        <v>740</v>
      </c>
      <c r="D82" s="141" t="s">
        <v>741</v>
      </c>
      <c r="E82" s="141" t="s">
        <v>738</v>
      </c>
    </row>
    <row r="83" spans="1:5" x14ac:dyDescent="0.15">
      <c r="A83" s="140">
        <v>203</v>
      </c>
      <c r="B83" s="141" t="s">
        <v>742</v>
      </c>
      <c r="C83" s="141" t="s">
        <v>743</v>
      </c>
      <c r="D83" s="141" t="s">
        <v>744</v>
      </c>
      <c r="E83" s="141" t="s">
        <v>738</v>
      </c>
    </row>
    <row r="84" spans="1:5" x14ac:dyDescent="0.15">
      <c r="A84" s="140">
        <v>206</v>
      </c>
      <c r="B84" s="141" t="s">
        <v>745</v>
      </c>
      <c r="C84" s="141" t="s">
        <v>746</v>
      </c>
      <c r="D84" s="141" t="s">
        <v>747</v>
      </c>
      <c r="E84" s="141" t="s">
        <v>738</v>
      </c>
    </row>
    <row r="85" spans="1:5" x14ac:dyDescent="0.15">
      <c r="A85" s="140">
        <v>207</v>
      </c>
      <c r="B85" s="141" t="s">
        <v>748</v>
      </c>
      <c r="C85" s="141" t="s">
        <v>749</v>
      </c>
      <c r="D85" s="141" t="s">
        <v>750</v>
      </c>
      <c r="E85" s="141" t="s">
        <v>738</v>
      </c>
    </row>
    <row r="86" spans="1:5" x14ac:dyDescent="0.15">
      <c r="A86" s="140">
        <v>208</v>
      </c>
      <c r="B86" s="141" t="s">
        <v>751</v>
      </c>
      <c r="C86" s="141" t="s">
        <v>752</v>
      </c>
      <c r="D86" s="141" t="s">
        <v>747</v>
      </c>
      <c r="E86" s="141" t="s">
        <v>738</v>
      </c>
    </row>
    <row r="87" spans="1:5" x14ac:dyDescent="0.15">
      <c r="A87" s="140">
        <v>209</v>
      </c>
      <c r="B87" s="141" t="s">
        <v>753</v>
      </c>
      <c r="C87" s="141" t="s">
        <v>754</v>
      </c>
      <c r="D87" s="141" t="s">
        <v>750</v>
      </c>
      <c r="E87" s="141" t="s">
        <v>738</v>
      </c>
    </row>
    <row r="88" spans="1:5" x14ac:dyDescent="0.15">
      <c r="A88" s="140">
        <v>210</v>
      </c>
      <c r="B88" s="141" t="s">
        <v>755</v>
      </c>
      <c r="C88" s="141" t="s">
        <v>756</v>
      </c>
      <c r="D88" s="141" t="s">
        <v>757</v>
      </c>
      <c r="E88" s="141" t="s">
        <v>738</v>
      </c>
    </row>
    <row r="89" spans="1:5" x14ac:dyDescent="0.15">
      <c r="A89" s="140">
        <v>211</v>
      </c>
      <c r="B89" s="141" t="s">
        <v>758</v>
      </c>
      <c r="C89" s="141" t="s">
        <v>759</v>
      </c>
      <c r="D89" s="141" t="s">
        <v>760</v>
      </c>
      <c r="E89" s="141" t="s">
        <v>738</v>
      </c>
    </row>
    <row r="90" spans="1:5" x14ac:dyDescent="0.15">
      <c r="A90" s="140">
        <v>212</v>
      </c>
      <c r="B90" s="141" t="s">
        <v>761</v>
      </c>
      <c r="C90" s="141" t="s">
        <v>762</v>
      </c>
      <c r="D90" s="141" t="s">
        <v>760</v>
      </c>
      <c r="E90" s="141" t="s">
        <v>738</v>
      </c>
    </row>
    <row r="91" spans="1:5" x14ac:dyDescent="0.15">
      <c r="A91" s="140">
        <v>213</v>
      </c>
      <c r="B91" s="141" t="s">
        <v>763</v>
      </c>
      <c r="C91" s="141" t="s">
        <v>764</v>
      </c>
      <c r="D91" s="141" t="s">
        <v>765</v>
      </c>
      <c r="E91" s="141" t="s">
        <v>738</v>
      </c>
    </row>
    <row r="92" spans="1:5" x14ac:dyDescent="0.15">
      <c r="A92" s="140">
        <v>214</v>
      </c>
      <c r="B92" s="141" t="s">
        <v>763</v>
      </c>
      <c r="C92" s="141" t="s">
        <v>766</v>
      </c>
      <c r="D92" s="141" t="s">
        <v>765</v>
      </c>
      <c r="E92" s="141" t="s">
        <v>738</v>
      </c>
    </row>
    <row r="93" spans="1:5" x14ac:dyDescent="0.15">
      <c r="A93" s="140">
        <v>221</v>
      </c>
      <c r="B93" s="141" t="s">
        <v>767</v>
      </c>
      <c r="C93" s="141" t="s">
        <v>768</v>
      </c>
      <c r="D93" s="141" t="s">
        <v>737</v>
      </c>
      <c r="E93" s="141" t="s">
        <v>738</v>
      </c>
    </row>
    <row r="94" spans="1:5" x14ac:dyDescent="0.15">
      <c r="A94" s="140">
        <v>601</v>
      </c>
      <c r="B94" s="141" t="s">
        <v>769</v>
      </c>
      <c r="C94" s="141" t="s">
        <v>770</v>
      </c>
      <c r="D94" s="141" t="s">
        <v>770</v>
      </c>
      <c r="E94" s="141" t="s">
        <v>527</v>
      </c>
    </row>
    <row r="95" spans="1:5" x14ac:dyDescent="0.15">
      <c r="A95" s="8">
        <v>602</v>
      </c>
      <c r="B95" s="9" t="s">
        <v>771</v>
      </c>
      <c r="C95" s="9" t="s">
        <v>772</v>
      </c>
      <c r="D95" s="9" t="s">
        <v>772</v>
      </c>
      <c r="E95" s="9" t="s">
        <v>527</v>
      </c>
    </row>
    <row r="96" spans="1:5" x14ac:dyDescent="0.15">
      <c r="A96" s="140">
        <v>603</v>
      </c>
      <c r="B96" s="141" t="s">
        <v>773</v>
      </c>
      <c r="C96" s="141" t="s">
        <v>774</v>
      </c>
      <c r="D96" s="141" t="s">
        <v>774</v>
      </c>
      <c r="E96" s="141" t="s">
        <v>527</v>
      </c>
    </row>
    <row r="97" spans="1:5" x14ac:dyDescent="0.15">
      <c r="A97" s="140">
        <v>604</v>
      </c>
      <c r="B97" s="141" t="s">
        <v>775</v>
      </c>
      <c r="C97" s="141" t="s">
        <v>776</v>
      </c>
      <c r="D97" s="141" t="s">
        <v>776</v>
      </c>
      <c r="E97" s="141" t="s">
        <v>527</v>
      </c>
    </row>
    <row r="98" spans="1:5" x14ac:dyDescent="0.15">
      <c r="A98" s="140">
        <v>605</v>
      </c>
      <c r="B98" s="141" t="s">
        <v>777</v>
      </c>
      <c r="C98" s="141" t="s">
        <v>778</v>
      </c>
      <c r="D98" s="141" t="s">
        <v>778</v>
      </c>
      <c r="E98" s="141" t="s">
        <v>527</v>
      </c>
    </row>
    <row r="99" spans="1:5" x14ac:dyDescent="0.15">
      <c r="A99" s="140">
        <v>606</v>
      </c>
      <c r="B99" s="141" t="s">
        <v>779</v>
      </c>
      <c r="C99" s="141" t="s">
        <v>780</v>
      </c>
      <c r="D99" s="141" t="s">
        <v>781</v>
      </c>
      <c r="E99" s="141" t="s">
        <v>527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1"/>
  </sheetPr>
  <dimension ref="A1:C296"/>
  <sheetViews>
    <sheetView workbookViewId="0"/>
  </sheetViews>
  <sheetFormatPr defaultRowHeight="12" x14ac:dyDescent="0.15"/>
  <cols>
    <col min="1" max="1" width="21.875" style="1" bestFit="1" customWidth="1"/>
    <col min="2" max="2" width="30.125" style="1" bestFit="1" customWidth="1"/>
    <col min="3" max="3" width="6.75" style="2" bestFit="1" customWidth="1"/>
    <col min="4" max="16384" width="9" style="1"/>
  </cols>
  <sheetData>
    <row r="1" spans="1:3" x14ac:dyDescent="0.15">
      <c r="A1" s="1" t="s">
        <v>27</v>
      </c>
      <c r="B1" s="1" t="s">
        <v>28</v>
      </c>
      <c r="C1" s="2" t="s">
        <v>498</v>
      </c>
    </row>
    <row r="2" spans="1:3" x14ac:dyDescent="0.15">
      <c r="A2" s="1" t="s">
        <v>33</v>
      </c>
      <c r="B2" s="1" t="s">
        <v>34</v>
      </c>
      <c r="C2" s="2" t="s">
        <v>32</v>
      </c>
    </row>
    <row r="3" spans="1:3" x14ac:dyDescent="0.15">
      <c r="A3" s="1" t="s">
        <v>78</v>
      </c>
      <c r="B3" s="1" t="s">
        <v>79</v>
      </c>
      <c r="C3" s="2" t="s">
        <v>77</v>
      </c>
    </row>
    <row r="4" spans="1:3" x14ac:dyDescent="0.15">
      <c r="A4" s="1" t="s">
        <v>30</v>
      </c>
      <c r="B4" s="1" t="s">
        <v>31</v>
      </c>
      <c r="C4" s="2" t="s">
        <v>29</v>
      </c>
    </row>
    <row r="5" spans="1:3" x14ac:dyDescent="0.15">
      <c r="A5" s="1" t="s">
        <v>42</v>
      </c>
      <c r="B5" s="1" t="s">
        <v>43</v>
      </c>
      <c r="C5" s="2" t="s">
        <v>41</v>
      </c>
    </row>
    <row r="6" spans="1:3" x14ac:dyDescent="0.15">
      <c r="A6" s="1" t="s">
        <v>45</v>
      </c>
      <c r="B6" s="1" t="s">
        <v>1127</v>
      </c>
      <c r="C6" s="2" t="s">
        <v>44</v>
      </c>
    </row>
    <row r="7" spans="1:3" x14ac:dyDescent="0.15">
      <c r="A7" s="1" t="s">
        <v>56</v>
      </c>
      <c r="B7" s="1" t="s">
        <v>57</v>
      </c>
      <c r="C7" s="2" t="s">
        <v>55</v>
      </c>
    </row>
    <row r="8" spans="1:3" x14ac:dyDescent="0.15">
      <c r="A8" s="1" t="s">
        <v>36</v>
      </c>
      <c r="B8" s="1" t="s">
        <v>37</v>
      </c>
      <c r="C8" s="2" t="s">
        <v>35</v>
      </c>
    </row>
    <row r="9" spans="1:3" x14ac:dyDescent="0.15">
      <c r="A9" s="1" t="s">
        <v>50</v>
      </c>
      <c r="B9" s="1" t="s">
        <v>51</v>
      </c>
      <c r="C9" s="2" t="s">
        <v>49</v>
      </c>
    </row>
    <row r="10" spans="1:3" x14ac:dyDescent="0.15">
      <c r="A10" s="1" t="s">
        <v>53</v>
      </c>
      <c r="B10" s="1" t="s">
        <v>54</v>
      </c>
      <c r="C10" s="2" t="s">
        <v>52</v>
      </c>
    </row>
    <row r="11" spans="1:3" x14ac:dyDescent="0.15">
      <c r="A11" s="1" t="s">
        <v>61</v>
      </c>
      <c r="B11" s="1" t="s">
        <v>62</v>
      </c>
      <c r="C11" s="2" t="s">
        <v>60</v>
      </c>
    </row>
    <row r="12" spans="1:3" x14ac:dyDescent="0.15">
      <c r="A12" s="1" t="s">
        <v>47</v>
      </c>
      <c r="B12" s="1" t="s">
        <v>48</v>
      </c>
      <c r="C12" s="2" t="s">
        <v>46</v>
      </c>
    </row>
    <row r="13" spans="1:3" x14ac:dyDescent="0.15">
      <c r="A13" s="1" t="s">
        <v>69</v>
      </c>
      <c r="B13" s="1" t="s">
        <v>70</v>
      </c>
      <c r="C13" s="2" t="s">
        <v>68</v>
      </c>
    </row>
    <row r="14" spans="1:3" x14ac:dyDescent="0.15">
      <c r="A14" s="1" t="s">
        <v>1128</v>
      </c>
      <c r="B14" s="1" t="s">
        <v>92</v>
      </c>
      <c r="C14" s="2" t="s">
        <v>91</v>
      </c>
    </row>
    <row r="15" spans="1:3" x14ac:dyDescent="0.15">
      <c r="A15" s="1" t="s">
        <v>64</v>
      </c>
      <c r="B15" s="1" t="s">
        <v>65</v>
      </c>
      <c r="C15" s="2" t="s">
        <v>63</v>
      </c>
    </row>
    <row r="16" spans="1:3" x14ac:dyDescent="0.15">
      <c r="A16" s="1" t="s">
        <v>75</v>
      </c>
      <c r="B16" s="1" t="s">
        <v>76</v>
      </c>
      <c r="C16" s="2" t="s">
        <v>74</v>
      </c>
    </row>
    <row r="17" spans="1:3" x14ac:dyDescent="0.15">
      <c r="A17" s="1" t="s">
        <v>1129</v>
      </c>
      <c r="B17" s="1" t="s">
        <v>67</v>
      </c>
      <c r="C17" s="2" t="s">
        <v>66</v>
      </c>
    </row>
    <row r="18" spans="1:3" x14ac:dyDescent="0.15">
      <c r="A18" s="1" t="s">
        <v>83</v>
      </c>
      <c r="B18" s="1" t="s">
        <v>84</v>
      </c>
      <c r="C18" s="2" t="s">
        <v>82</v>
      </c>
    </row>
    <row r="19" spans="1:3" x14ac:dyDescent="0.15">
      <c r="A19" s="1" t="s">
        <v>1130</v>
      </c>
      <c r="B19" s="1" t="s">
        <v>86</v>
      </c>
      <c r="C19" s="2" t="s">
        <v>85</v>
      </c>
    </row>
    <row r="20" spans="1:3" x14ac:dyDescent="0.15">
      <c r="A20" s="1" t="s">
        <v>1131</v>
      </c>
      <c r="B20" s="1" t="s">
        <v>88</v>
      </c>
      <c r="C20" s="2" t="s">
        <v>87</v>
      </c>
    </row>
    <row r="21" spans="1:3" x14ac:dyDescent="0.15">
      <c r="A21" s="1" t="s">
        <v>1132</v>
      </c>
      <c r="B21" s="1" t="s">
        <v>90</v>
      </c>
      <c r="C21" s="2" t="s">
        <v>89</v>
      </c>
    </row>
    <row r="22" spans="1:3" x14ac:dyDescent="0.15">
      <c r="A22" s="1" t="s">
        <v>72</v>
      </c>
      <c r="B22" s="1" t="s">
        <v>73</v>
      </c>
      <c r="C22" s="2" t="s">
        <v>71</v>
      </c>
    </row>
    <row r="23" spans="1:3" ht="11.25" customHeight="1" x14ac:dyDescent="0.15">
      <c r="A23" s="1" t="s">
        <v>1133</v>
      </c>
      <c r="B23" s="1" t="s">
        <v>59</v>
      </c>
      <c r="C23" s="2" t="s">
        <v>58</v>
      </c>
    </row>
    <row r="24" spans="1:3" x14ac:dyDescent="0.15">
      <c r="A24" s="1" t="s">
        <v>1134</v>
      </c>
      <c r="B24" s="1" t="s">
        <v>81</v>
      </c>
      <c r="C24" s="2" t="s">
        <v>80</v>
      </c>
    </row>
    <row r="25" spans="1:3" x14ac:dyDescent="0.15">
      <c r="A25" s="1" t="s">
        <v>39</v>
      </c>
      <c r="B25" s="1" t="s">
        <v>40</v>
      </c>
      <c r="C25" s="2" t="s">
        <v>38</v>
      </c>
    </row>
    <row r="26" spans="1:3" x14ac:dyDescent="0.15">
      <c r="A26" s="1" t="s">
        <v>1135</v>
      </c>
      <c r="B26" s="1" t="s">
        <v>1136</v>
      </c>
      <c r="C26" s="2" t="s">
        <v>918</v>
      </c>
    </row>
    <row r="27" spans="1:3" x14ac:dyDescent="0.15">
      <c r="A27" s="1" t="s">
        <v>920</v>
      </c>
      <c r="B27" s="1" t="s">
        <v>1137</v>
      </c>
      <c r="C27" s="2" t="s">
        <v>919</v>
      </c>
    </row>
    <row r="28" spans="1:3" x14ac:dyDescent="0.15">
      <c r="A28" s="1" t="s">
        <v>1138</v>
      </c>
      <c r="B28" s="1" t="s">
        <v>1139</v>
      </c>
      <c r="C28" s="2" t="s">
        <v>1140</v>
      </c>
    </row>
    <row r="29" spans="1:3" x14ac:dyDescent="0.15">
      <c r="A29" s="1" t="s">
        <v>230</v>
      </c>
      <c r="B29" s="1" t="s">
        <v>231</v>
      </c>
      <c r="C29" s="2" t="s">
        <v>229</v>
      </c>
    </row>
    <row r="30" spans="1:3" x14ac:dyDescent="0.15">
      <c r="A30" s="1" t="s">
        <v>99</v>
      </c>
      <c r="B30" s="1" t="s">
        <v>100</v>
      </c>
      <c r="C30" s="2" t="s">
        <v>98</v>
      </c>
    </row>
    <row r="31" spans="1:3" x14ac:dyDescent="0.15">
      <c r="A31" s="1" t="s">
        <v>102</v>
      </c>
      <c r="B31" s="1" t="s">
        <v>103</v>
      </c>
      <c r="C31" s="2" t="s">
        <v>101</v>
      </c>
    </row>
    <row r="32" spans="1:3" x14ac:dyDescent="0.15">
      <c r="A32" s="1" t="s">
        <v>468</v>
      </c>
      <c r="B32" s="1" t="s">
        <v>469</v>
      </c>
      <c r="C32" s="2" t="s">
        <v>467</v>
      </c>
    </row>
    <row r="33" spans="1:3" x14ac:dyDescent="0.15">
      <c r="A33" s="1" t="s">
        <v>471</v>
      </c>
      <c r="B33" s="1" t="s">
        <v>472</v>
      </c>
      <c r="C33" s="2" t="s">
        <v>470</v>
      </c>
    </row>
    <row r="34" spans="1:3" x14ac:dyDescent="0.15">
      <c r="A34" s="1" t="s">
        <v>105</v>
      </c>
      <c r="B34" s="1" t="s">
        <v>106</v>
      </c>
      <c r="C34" s="2" t="s">
        <v>104</v>
      </c>
    </row>
    <row r="35" spans="1:3" x14ac:dyDescent="0.15">
      <c r="A35" s="1" t="s">
        <v>108</v>
      </c>
      <c r="B35" s="1" t="s">
        <v>109</v>
      </c>
      <c r="C35" s="2" t="s">
        <v>107</v>
      </c>
    </row>
    <row r="36" spans="1:3" x14ac:dyDescent="0.15">
      <c r="A36" s="1" t="s">
        <v>111</v>
      </c>
      <c r="B36" s="1" t="s">
        <v>112</v>
      </c>
      <c r="C36" s="2" t="s">
        <v>110</v>
      </c>
    </row>
    <row r="37" spans="1:3" x14ac:dyDescent="0.15">
      <c r="A37" s="1" t="s">
        <v>127</v>
      </c>
      <c r="B37" s="1" t="s">
        <v>128</v>
      </c>
      <c r="C37" s="2" t="s">
        <v>1141</v>
      </c>
    </row>
    <row r="38" spans="1:3" x14ac:dyDescent="0.15">
      <c r="A38" s="1" t="s">
        <v>114</v>
      </c>
      <c r="B38" s="1" t="s">
        <v>115</v>
      </c>
      <c r="C38" s="2" t="s">
        <v>113</v>
      </c>
    </row>
    <row r="39" spans="1:3" x14ac:dyDescent="0.15">
      <c r="A39" s="1" t="s">
        <v>117</v>
      </c>
      <c r="B39" s="1" t="s">
        <v>118</v>
      </c>
      <c r="C39" s="2" t="s">
        <v>116</v>
      </c>
    </row>
    <row r="40" spans="1:3" x14ac:dyDescent="0.15">
      <c r="A40" s="1" t="s">
        <v>120</v>
      </c>
      <c r="B40" s="1" t="s">
        <v>121</v>
      </c>
      <c r="C40" s="2" t="s">
        <v>119</v>
      </c>
    </row>
    <row r="41" spans="1:3" x14ac:dyDescent="0.15">
      <c r="A41" s="1" t="s">
        <v>123</v>
      </c>
      <c r="B41" s="1" t="s">
        <v>124</v>
      </c>
      <c r="C41" s="2" t="s">
        <v>122</v>
      </c>
    </row>
    <row r="42" spans="1:3" x14ac:dyDescent="0.15">
      <c r="A42" s="1" t="s">
        <v>1142</v>
      </c>
      <c r="B42" s="1" t="s">
        <v>126</v>
      </c>
      <c r="C42" s="2" t="s">
        <v>125</v>
      </c>
    </row>
    <row r="43" spans="1:3" x14ac:dyDescent="0.15">
      <c r="A43" s="1" t="s">
        <v>1041</v>
      </c>
      <c r="B43" s="1" t="s">
        <v>1143</v>
      </c>
      <c r="C43" s="2" t="s">
        <v>170</v>
      </c>
    </row>
    <row r="44" spans="1:3" x14ac:dyDescent="0.15">
      <c r="A44" s="1" t="s">
        <v>154</v>
      </c>
      <c r="B44" s="1" t="s">
        <v>155</v>
      </c>
      <c r="C44" s="2" t="s">
        <v>153</v>
      </c>
    </row>
    <row r="45" spans="1:3" x14ac:dyDescent="0.15">
      <c r="A45" s="1" t="s">
        <v>156</v>
      </c>
      <c r="B45" s="1" t="s">
        <v>157</v>
      </c>
      <c r="C45" s="2" t="s">
        <v>1144</v>
      </c>
    </row>
    <row r="46" spans="1:3" x14ac:dyDescent="0.15">
      <c r="A46" s="1" t="s">
        <v>165</v>
      </c>
      <c r="B46" s="1" t="s">
        <v>166</v>
      </c>
      <c r="C46" s="2" t="s">
        <v>164</v>
      </c>
    </row>
    <row r="47" spans="1:3" x14ac:dyDescent="0.15">
      <c r="A47" s="1" t="s">
        <v>162</v>
      </c>
      <c r="B47" s="1" t="s">
        <v>163</v>
      </c>
      <c r="C47" s="2" t="s">
        <v>161</v>
      </c>
    </row>
    <row r="48" spans="1:3" x14ac:dyDescent="0.15">
      <c r="A48" s="1" t="s">
        <v>159</v>
      </c>
      <c r="B48" s="1" t="s">
        <v>160</v>
      </c>
      <c r="C48" s="2" t="s">
        <v>158</v>
      </c>
    </row>
    <row r="49" spans="1:3" x14ac:dyDescent="0.15">
      <c r="A49" s="1" t="s">
        <v>1042</v>
      </c>
      <c r="B49" s="1" t="s">
        <v>1145</v>
      </c>
      <c r="C49" s="2" t="s">
        <v>152</v>
      </c>
    </row>
    <row r="50" spans="1:3" x14ac:dyDescent="0.15">
      <c r="A50" s="1" t="s">
        <v>175</v>
      </c>
      <c r="B50" s="1" t="s">
        <v>176</v>
      </c>
      <c r="C50" s="2" t="s">
        <v>174</v>
      </c>
    </row>
    <row r="51" spans="1:3" x14ac:dyDescent="0.15">
      <c r="A51" s="1" t="s">
        <v>178</v>
      </c>
      <c r="B51" s="1" t="s">
        <v>179</v>
      </c>
      <c r="C51" s="2" t="s">
        <v>177</v>
      </c>
    </row>
    <row r="52" spans="1:3" x14ac:dyDescent="0.15">
      <c r="A52" s="1" t="s">
        <v>210</v>
      </c>
      <c r="B52" s="1" t="s">
        <v>211</v>
      </c>
      <c r="C52" s="2" t="s">
        <v>209</v>
      </c>
    </row>
    <row r="53" spans="1:3" x14ac:dyDescent="0.15">
      <c r="A53" s="1" t="s">
        <v>201</v>
      </c>
      <c r="B53" s="1" t="s">
        <v>202</v>
      </c>
      <c r="C53" s="2" t="s">
        <v>200</v>
      </c>
    </row>
    <row r="54" spans="1:3" x14ac:dyDescent="0.15">
      <c r="A54" s="1" t="s">
        <v>184</v>
      </c>
      <c r="B54" s="1" t="s">
        <v>185</v>
      </c>
      <c r="C54" s="2" t="s">
        <v>183</v>
      </c>
    </row>
    <row r="55" spans="1:3" x14ac:dyDescent="0.15">
      <c r="A55" s="1" t="s">
        <v>189</v>
      </c>
      <c r="B55" s="1" t="s">
        <v>190</v>
      </c>
      <c r="C55" s="2" t="s">
        <v>188</v>
      </c>
    </row>
    <row r="56" spans="1:3" x14ac:dyDescent="0.15">
      <c r="A56" s="1" t="s">
        <v>186</v>
      </c>
      <c r="B56" s="1" t="s">
        <v>187</v>
      </c>
      <c r="C56" s="2" t="s">
        <v>1146</v>
      </c>
    </row>
    <row r="57" spans="1:3" x14ac:dyDescent="0.15">
      <c r="A57" s="1" t="s">
        <v>192</v>
      </c>
      <c r="B57" s="1" t="s">
        <v>193</v>
      </c>
      <c r="C57" s="2" t="s">
        <v>191</v>
      </c>
    </row>
    <row r="58" spans="1:3" x14ac:dyDescent="0.15">
      <c r="A58" s="1" t="s">
        <v>195</v>
      </c>
      <c r="B58" s="1" t="s">
        <v>196</v>
      </c>
      <c r="C58" s="2" t="s">
        <v>194</v>
      </c>
    </row>
    <row r="59" spans="1:3" x14ac:dyDescent="0.15">
      <c r="A59" s="1" t="s">
        <v>207</v>
      </c>
      <c r="B59" s="1" t="s">
        <v>208</v>
      </c>
      <c r="C59" s="2" t="s">
        <v>206</v>
      </c>
    </row>
    <row r="60" spans="1:3" x14ac:dyDescent="0.15">
      <c r="A60" s="1" t="s">
        <v>198</v>
      </c>
      <c r="B60" s="1" t="s">
        <v>199</v>
      </c>
      <c r="C60" s="2" t="s">
        <v>197</v>
      </c>
    </row>
    <row r="61" spans="1:3" x14ac:dyDescent="0.15">
      <c r="A61" s="1" t="s">
        <v>213</v>
      </c>
      <c r="B61" s="1" t="s">
        <v>214</v>
      </c>
      <c r="C61" s="2" t="s">
        <v>212</v>
      </c>
    </row>
    <row r="62" spans="1:3" x14ac:dyDescent="0.15">
      <c r="A62" s="1" t="s">
        <v>474</v>
      </c>
      <c r="B62" s="1" t="s">
        <v>475</v>
      </c>
      <c r="C62" s="2" t="s">
        <v>473</v>
      </c>
    </row>
    <row r="63" spans="1:3" x14ac:dyDescent="0.15">
      <c r="A63" s="1" t="s">
        <v>218</v>
      </c>
      <c r="B63" s="1" t="s">
        <v>219</v>
      </c>
      <c r="C63" s="2" t="s">
        <v>217</v>
      </c>
    </row>
    <row r="64" spans="1:3" x14ac:dyDescent="0.15">
      <c r="A64" s="1" t="s">
        <v>215</v>
      </c>
      <c r="B64" s="1" t="s">
        <v>216</v>
      </c>
      <c r="C64" s="2" t="s">
        <v>1147</v>
      </c>
    </row>
    <row r="65" spans="1:3" x14ac:dyDescent="0.15">
      <c r="A65" s="1" t="s">
        <v>224</v>
      </c>
      <c r="B65" s="1" t="s">
        <v>225</v>
      </c>
      <c r="C65" s="2" t="s">
        <v>223</v>
      </c>
    </row>
    <row r="66" spans="1:3" x14ac:dyDescent="0.15">
      <c r="A66" s="1" t="s">
        <v>221</v>
      </c>
      <c r="B66" s="1" t="s">
        <v>222</v>
      </c>
      <c r="C66" s="2" t="s">
        <v>220</v>
      </c>
    </row>
    <row r="67" spans="1:3" x14ac:dyDescent="0.15">
      <c r="A67" s="1" t="s">
        <v>245</v>
      </c>
      <c r="B67" s="1" t="s">
        <v>246</v>
      </c>
      <c r="C67" s="2" t="s">
        <v>244</v>
      </c>
    </row>
    <row r="68" spans="1:3" x14ac:dyDescent="0.15">
      <c r="A68" s="1" t="s">
        <v>242</v>
      </c>
      <c r="B68" s="1" t="s">
        <v>243</v>
      </c>
      <c r="C68" s="2" t="s">
        <v>241</v>
      </c>
    </row>
    <row r="69" spans="1:3" x14ac:dyDescent="0.15">
      <c r="A69" s="1" t="s">
        <v>239</v>
      </c>
      <c r="B69" s="1" t="s">
        <v>240</v>
      </c>
      <c r="C69" s="2" t="s">
        <v>238</v>
      </c>
    </row>
    <row r="70" spans="1:3" x14ac:dyDescent="0.15">
      <c r="A70" s="1" t="s">
        <v>236</v>
      </c>
      <c r="B70" s="1" t="s">
        <v>237</v>
      </c>
      <c r="C70" s="2" t="s">
        <v>235</v>
      </c>
    </row>
    <row r="71" spans="1:3" x14ac:dyDescent="0.15">
      <c r="A71" s="1" t="s">
        <v>130</v>
      </c>
      <c r="B71" s="1" t="s">
        <v>1148</v>
      </c>
      <c r="C71" s="2" t="s">
        <v>129</v>
      </c>
    </row>
    <row r="72" spans="1:3" x14ac:dyDescent="0.15">
      <c r="A72" s="1" t="s">
        <v>132</v>
      </c>
      <c r="B72" s="1" t="s">
        <v>133</v>
      </c>
      <c r="C72" s="2" t="s">
        <v>131</v>
      </c>
    </row>
    <row r="73" spans="1:3" x14ac:dyDescent="0.15">
      <c r="A73" s="1" t="s">
        <v>135</v>
      </c>
      <c r="B73" s="1" t="s">
        <v>136</v>
      </c>
      <c r="C73" s="2" t="s">
        <v>134</v>
      </c>
    </row>
    <row r="74" spans="1:3" x14ac:dyDescent="0.15">
      <c r="A74" s="1" t="s">
        <v>138</v>
      </c>
      <c r="B74" s="1" t="s">
        <v>139</v>
      </c>
      <c r="C74" s="2" t="s">
        <v>137</v>
      </c>
    </row>
    <row r="75" spans="1:3" x14ac:dyDescent="0.15">
      <c r="A75" s="1" t="s">
        <v>141</v>
      </c>
      <c r="B75" s="1" t="s">
        <v>142</v>
      </c>
      <c r="C75" s="2" t="s">
        <v>140</v>
      </c>
    </row>
    <row r="76" spans="1:3" x14ac:dyDescent="0.15">
      <c r="A76" s="1" t="s">
        <v>144</v>
      </c>
      <c r="B76" s="1" t="s">
        <v>145</v>
      </c>
      <c r="C76" s="2" t="s">
        <v>143</v>
      </c>
    </row>
    <row r="77" spans="1:3" x14ac:dyDescent="0.15">
      <c r="A77" s="1" t="s">
        <v>147</v>
      </c>
      <c r="B77" s="1" t="s">
        <v>148</v>
      </c>
      <c r="C77" s="2" t="s">
        <v>146</v>
      </c>
    </row>
    <row r="78" spans="1:3" x14ac:dyDescent="0.15">
      <c r="A78" s="1" t="s">
        <v>150</v>
      </c>
      <c r="B78" s="1" t="s">
        <v>151</v>
      </c>
      <c r="C78" s="2" t="s">
        <v>149</v>
      </c>
    </row>
    <row r="79" spans="1:3" x14ac:dyDescent="0.15">
      <c r="A79" s="1" t="s">
        <v>168</v>
      </c>
      <c r="B79" s="1" t="s">
        <v>169</v>
      </c>
      <c r="C79" s="2" t="s">
        <v>167</v>
      </c>
    </row>
    <row r="80" spans="1:3" x14ac:dyDescent="0.15">
      <c r="A80" s="1" t="s">
        <v>181</v>
      </c>
      <c r="B80" s="1" t="s">
        <v>182</v>
      </c>
      <c r="C80" s="2" t="s">
        <v>180</v>
      </c>
    </row>
    <row r="81" spans="1:3" x14ac:dyDescent="0.15">
      <c r="A81" s="1" t="s">
        <v>204</v>
      </c>
      <c r="B81" s="1" t="s">
        <v>205</v>
      </c>
      <c r="C81" s="2" t="s">
        <v>203</v>
      </c>
    </row>
    <row r="82" spans="1:3" x14ac:dyDescent="0.15">
      <c r="A82" s="1" t="s">
        <v>227</v>
      </c>
      <c r="B82" s="1" t="s">
        <v>228</v>
      </c>
      <c r="C82" s="2" t="s">
        <v>226</v>
      </c>
    </row>
    <row r="83" spans="1:3" x14ac:dyDescent="0.15">
      <c r="A83" s="1" t="s">
        <v>251</v>
      </c>
      <c r="B83" s="1" t="s">
        <v>252</v>
      </c>
      <c r="C83" s="2" t="s">
        <v>250</v>
      </c>
    </row>
    <row r="84" spans="1:3" x14ac:dyDescent="0.15">
      <c r="A84" s="1" t="s">
        <v>248</v>
      </c>
      <c r="B84" s="1" t="s">
        <v>249</v>
      </c>
      <c r="C84" s="2" t="s">
        <v>247</v>
      </c>
    </row>
    <row r="85" spans="1:3" x14ac:dyDescent="0.15">
      <c r="A85" s="1" t="s">
        <v>1149</v>
      </c>
      <c r="B85" s="1" t="s">
        <v>258</v>
      </c>
      <c r="C85" s="2" t="s">
        <v>257</v>
      </c>
    </row>
    <row r="86" spans="1:3" x14ac:dyDescent="0.15">
      <c r="A86" s="1" t="s">
        <v>260</v>
      </c>
      <c r="B86" s="1" t="s">
        <v>261</v>
      </c>
      <c r="C86" s="2" t="s">
        <v>259</v>
      </c>
    </row>
    <row r="87" spans="1:3" x14ac:dyDescent="0.15">
      <c r="A87" s="1" t="s">
        <v>172</v>
      </c>
      <c r="B87" s="1" t="s">
        <v>173</v>
      </c>
      <c r="C87" s="2" t="s">
        <v>171</v>
      </c>
    </row>
    <row r="88" spans="1:3" x14ac:dyDescent="0.15">
      <c r="A88" s="1" t="s">
        <v>255</v>
      </c>
      <c r="B88" s="1" t="s">
        <v>256</v>
      </c>
      <c r="C88" s="2" t="s">
        <v>254</v>
      </c>
    </row>
    <row r="89" spans="1:3" x14ac:dyDescent="0.15">
      <c r="A89" s="1" t="s">
        <v>233</v>
      </c>
      <c r="B89" s="1" t="s">
        <v>234</v>
      </c>
      <c r="C89" s="2" t="s">
        <v>232</v>
      </c>
    </row>
    <row r="90" spans="1:3" x14ac:dyDescent="0.15">
      <c r="A90" s="1" t="s">
        <v>253</v>
      </c>
      <c r="B90" s="1" t="s">
        <v>1150</v>
      </c>
      <c r="C90" s="2" t="s">
        <v>232</v>
      </c>
    </row>
    <row r="91" spans="1:3" x14ac:dyDescent="0.15">
      <c r="A91" s="1" t="s">
        <v>315</v>
      </c>
      <c r="B91" s="1" t="s">
        <v>316</v>
      </c>
      <c r="C91" s="2" t="s">
        <v>314</v>
      </c>
    </row>
    <row r="92" spans="1:3" x14ac:dyDescent="0.15">
      <c r="A92" s="1" t="s">
        <v>318</v>
      </c>
      <c r="B92" s="1" t="s">
        <v>319</v>
      </c>
      <c r="C92" s="2" t="s">
        <v>317</v>
      </c>
    </row>
    <row r="93" spans="1:3" x14ac:dyDescent="0.15">
      <c r="A93" s="1" t="s">
        <v>321</v>
      </c>
      <c r="B93" s="1" t="s">
        <v>322</v>
      </c>
      <c r="C93" s="2" t="s">
        <v>320</v>
      </c>
    </row>
    <row r="94" spans="1:3" x14ac:dyDescent="0.15">
      <c r="A94" s="1" t="s">
        <v>324</v>
      </c>
      <c r="B94" s="1" t="s">
        <v>325</v>
      </c>
      <c r="C94" s="2" t="s">
        <v>323</v>
      </c>
    </row>
    <row r="95" spans="1:3" x14ac:dyDescent="0.15">
      <c r="A95" s="1" t="s">
        <v>327</v>
      </c>
      <c r="B95" s="1" t="s">
        <v>328</v>
      </c>
      <c r="C95" s="2" t="s">
        <v>326</v>
      </c>
    </row>
    <row r="96" spans="1:3" x14ac:dyDescent="0.15">
      <c r="A96" s="1" t="s">
        <v>330</v>
      </c>
      <c r="B96" s="1" t="s">
        <v>331</v>
      </c>
      <c r="C96" s="2" t="s">
        <v>329</v>
      </c>
    </row>
    <row r="97" spans="1:3" x14ac:dyDescent="0.15">
      <c r="A97" s="1" t="s">
        <v>333</v>
      </c>
      <c r="B97" s="1" t="s">
        <v>334</v>
      </c>
      <c r="C97" s="2" t="s">
        <v>332</v>
      </c>
    </row>
    <row r="98" spans="1:3" x14ac:dyDescent="0.15">
      <c r="A98" s="1" t="s">
        <v>1064</v>
      </c>
      <c r="B98" s="1" t="s">
        <v>1151</v>
      </c>
      <c r="C98" s="2" t="s">
        <v>477</v>
      </c>
    </row>
    <row r="99" spans="1:3" x14ac:dyDescent="0.15">
      <c r="A99" s="1" t="s">
        <v>478</v>
      </c>
      <c r="B99" s="1" t="s">
        <v>479</v>
      </c>
      <c r="C99" s="2" t="s">
        <v>335</v>
      </c>
    </row>
    <row r="100" spans="1:3" ht="12.75" customHeight="1" x14ac:dyDescent="0.15">
      <c r="A100" s="1" t="s">
        <v>336</v>
      </c>
      <c r="B100" s="1" t="s">
        <v>337</v>
      </c>
      <c r="C100" s="2" t="s">
        <v>338</v>
      </c>
    </row>
    <row r="101" spans="1:3" ht="12.75" customHeight="1" x14ac:dyDescent="0.15">
      <c r="A101" s="1" t="s">
        <v>1043</v>
      </c>
      <c r="B101" s="1" t="s">
        <v>339</v>
      </c>
      <c r="C101" s="2" t="s">
        <v>480</v>
      </c>
    </row>
    <row r="102" spans="1:3" ht="12.75" customHeight="1" x14ac:dyDescent="0.15">
      <c r="A102" s="1" t="s">
        <v>1044</v>
      </c>
      <c r="B102" s="1" t="s">
        <v>481</v>
      </c>
      <c r="C102" s="2" t="s">
        <v>340</v>
      </c>
    </row>
    <row r="103" spans="1:3" ht="12.75" customHeight="1" x14ac:dyDescent="0.15">
      <c r="A103" s="1" t="s">
        <v>1045</v>
      </c>
      <c r="B103" s="1" t="s">
        <v>341</v>
      </c>
      <c r="C103" s="2" t="s">
        <v>342</v>
      </c>
    </row>
    <row r="104" spans="1:3" ht="12.75" customHeight="1" x14ac:dyDescent="0.15">
      <c r="A104" s="1" t="s">
        <v>1046</v>
      </c>
      <c r="B104" s="1" t="s">
        <v>343</v>
      </c>
      <c r="C104" s="2" t="s">
        <v>344</v>
      </c>
    </row>
    <row r="105" spans="1:3" ht="12.75" customHeight="1" x14ac:dyDescent="0.15">
      <c r="A105" s="1" t="s">
        <v>1047</v>
      </c>
      <c r="B105" s="1" t="s">
        <v>345</v>
      </c>
      <c r="C105" s="2" t="s">
        <v>346</v>
      </c>
    </row>
    <row r="106" spans="1:3" x14ac:dyDescent="0.15">
      <c r="A106" s="1" t="s">
        <v>347</v>
      </c>
      <c r="B106" s="1" t="s">
        <v>348</v>
      </c>
      <c r="C106" s="2" t="s">
        <v>482</v>
      </c>
    </row>
    <row r="107" spans="1:3" x14ac:dyDescent="0.15">
      <c r="A107" s="1" t="s">
        <v>483</v>
      </c>
      <c r="B107" s="1" t="s">
        <v>1152</v>
      </c>
      <c r="C107" s="2" t="s">
        <v>306</v>
      </c>
    </row>
    <row r="108" spans="1:3" x14ac:dyDescent="0.15">
      <c r="A108" s="1" t="s">
        <v>307</v>
      </c>
      <c r="B108" s="1" t="s">
        <v>308</v>
      </c>
      <c r="C108" s="2" t="s">
        <v>309</v>
      </c>
    </row>
    <row r="109" spans="1:3" x14ac:dyDescent="0.15">
      <c r="A109" s="1" t="s">
        <v>310</v>
      </c>
      <c r="B109" s="1" t="s">
        <v>311</v>
      </c>
      <c r="C109" s="2" t="s">
        <v>312</v>
      </c>
    </row>
    <row r="110" spans="1:3" x14ac:dyDescent="0.15">
      <c r="A110" s="1" t="s">
        <v>1153</v>
      </c>
      <c r="B110" s="1" t="s">
        <v>313</v>
      </c>
      <c r="C110" s="2" t="s">
        <v>349</v>
      </c>
    </row>
    <row r="111" spans="1:3" x14ac:dyDescent="0.15">
      <c r="A111" s="1" t="s">
        <v>1048</v>
      </c>
      <c r="B111" s="1" t="s">
        <v>1154</v>
      </c>
      <c r="C111" s="2" t="s">
        <v>352</v>
      </c>
    </row>
    <row r="112" spans="1:3" x14ac:dyDescent="0.15">
      <c r="A112" s="1" t="s">
        <v>350</v>
      </c>
      <c r="B112" s="1" t="s">
        <v>351</v>
      </c>
      <c r="C112" s="2" t="s">
        <v>355</v>
      </c>
    </row>
    <row r="113" spans="1:3" x14ac:dyDescent="0.15">
      <c r="A113" s="1" t="s">
        <v>353</v>
      </c>
      <c r="B113" s="1" t="s">
        <v>354</v>
      </c>
      <c r="C113" s="2" t="s">
        <v>358</v>
      </c>
    </row>
    <row r="114" spans="1:3" x14ac:dyDescent="0.15">
      <c r="A114" s="1" t="s">
        <v>356</v>
      </c>
      <c r="B114" s="1" t="s">
        <v>357</v>
      </c>
      <c r="C114" s="2" t="s">
        <v>361</v>
      </c>
    </row>
    <row r="115" spans="1:3" x14ac:dyDescent="0.15">
      <c r="A115" s="1" t="s">
        <v>359</v>
      </c>
      <c r="B115" s="1" t="s">
        <v>360</v>
      </c>
      <c r="C115" s="2" t="s">
        <v>364</v>
      </c>
    </row>
    <row r="116" spans="1:3" x14ac:dyDescent="0.15">
      <c r="A116" s="1" t="s">
        <v>1065</v>
      </c>
      <c r="B116" s="1" t="s">
        <v>1155</v>
      </c>
      <c r="C116" s="2" t="s">
        <v>366</v>
      </c>
    </row>
    <row r="117" spans="1:3" x14ac:dyDescent="0.15">
      <c r="A117" s="1" t="s">
        <v>362</v>
      </c>
      <c r="B117" s="1" t="s">
        <v>363</v>
      </c>
      <c r="C117" s="2" t="s">
        <v>368</v>
      </c>
    </row>
    <row r="118" spans="1:3" x14ac:dyDescent="0.15">
      <c r="A118" s="1" t="s">
        <v>1049</v>
      </c>
      <c r="B118" s="1" t="s">
        <v>365</v>
      </c>
      <c r="C118" s="2" t="s">
        <v>370</v>
      </c>
    </row>
    <row r="119" spans="1:3" x14ac:dyDescent="0.15">
      <c r="A119" s="1" t="s">
        <v>1050</v>
      </c>
      <c r="B119" s="1" t="s">
        <v>367</v>
      </c>
      <c r="C119" s="2" t="s">
        <v>484</v>
      </c>
    </row>
    <row r="120" spans="1:3" x14ac:dyDescent="0.15">
      <c r="A120" s="1" t="s">
        <v>1051</v>
      </c>
      <c r="B120" s="1" t="s">
        <v>369</v>
      </c>
      <c r="C120" s="2" t="s">
        <v>373</v>
      </c>
    </row>
    <row r="121" spans="1:3" x14ac:dyDescent="0.15">
      <c r="A121" s="1" t="s">
        <v>371</v>
      </c>
      <c r="B121" s="1" t="s">
        <v>372</v>
      </c>
      <c r="C121" s="2" t="s">
        <v>376</v>
      </c>
    </row>
    <row r="122" spans="1:3" x14ac:dyDescent="0.15">
      <c r="A122" s="1" t="s">
        <v>485</v>
      </c>
      <c r="B122" s="1" t="s">
        <v>486</v>
      </c>
      <c r="C122" s="2" t="s">
        <v>378</v>
      </c>
    </row>
    <row r="123" spans="1:3" x14ac:dyDescent="0.15">
      <c r="A123" s="1" t="s">
        <v>1066</v>
      </c>
      <c r="B123" s="1" t="s">
        <v>1156</v>
      </c>
      <c r="C123" s="2" t="s">
        <v>380</v>
      </c>
    </row>
    <row r="124" spans="1:3" x14ac:dyDescent="0.15">
      <c r="A124" s="1" t="s">
        <v>374</v>
      </c>
      <c r="B124" s="1" t="s">
        <v>375</v>
      </c>
      <c r="C124" s="2" t="s">
        <v>383</v>
      </c>
    </row>
    <row r="125" spans="1:3" x14ac:dyDescent="0.15">
      <c r="A125" s="1" t="s">
        <v>1052</v>
      </c>
      <c r="B125" s="1" t="s">
        <v>377</v>
      </c>
      <c r="C125" s="2" t="s">
        <v>397</v>
      </c>
    </row>
    <row r="126" spans="1:3" x14ac:dyDescent="0.15">
      <c r="A126" s="1" t="s">
        <v>1053</v>
      </c>
      <c r="B126" s="1" t="s">
        <v>379</v>
      </c>
      <c r="C126" s="2" t="s">
        <v>385</v>
      </c>
    </row>
    <row r="127" spans="1:3" x14ac:dyDescent="0.15">
      <c r="A127" s="1" t="s">
        <v>381</v>
      </c>
      <c r="B127" s="1" t="s">
        <v>382</v>
      </c>
      <c r="C127" s="2" t="s">
        <v>387</v>
      </c>
    </row>
    <row r="128" spans="1:3" x14ac:dyDescent="0.15">
      <c r="A128" s="1" t="s">
        <v>1157</v>
      </c>
      <c r="B128" s="1" t="s">
        <v>384</v>
      </c>
      <c r="C128" s="2" t="s">
        <v>389</v>
      </c>
    </row>
    <row r="129" spans="1:3" x14ac:dyDescent="0.15">
      <c r="A129" s="1" t="s">
        <v>1067</v>
      </c>
      <c r="B129" s="1" t="s">
        <v>1158</v>
      </c>
      <c r="C129" s="2" t="s">
        <v>392</v>
      </c>
    </row>
    <row r="130" spans="1:3" x14ac:dyDescent="0.15">
      <c r="A130" s="1" t="s">
        <v>1054</v>
      </c>
      <c r="B130" s="1" t="s">
        <v>398</v>
      </c>
      <c r="C130" s="2" t="s">
        <v>487</v>
      </c>
    </row>
    <row r="131" spans="1:3" x14ac:dyDescent="0.15">
      <c r="A131" s="1" t="s">
        <v>1055</v>
      </c>
      <c r="B131" s="1" t="s">
        <v>386</v>
      </c>
      <c r="C131" s="2" t="s">
        <v>394</v>
      </c>
    </row>
    <row r="132" spans="1:3" x14ac:dyDescent="0.15">
      <c r="A132" s="1" t="s">
        <v>1159</v>
      </c>
      <c r="B132" s="1" t="s">
        <v>388</v>
      </c>
      <c r="C132" s="2" t="s">
        <v>399</v>
      </c>
    </row>
    <row r="133" spans="1:3" x14ac:dyDescent="0.15">
      <c r="A133" s="1" t="s">
        <v>390</v>
      </c>
      <c r="B133" s="1" t="s">
        <v>391</v>
      </c>
      <c r="C133" s="2" t="s">
        <v>402</v>
      </c>
    </row>
    <row r="134" spans="1:3" x14ac:dyDescent="0.15">
      <c r="A134" s="1" t="s">
        <v>1160</v>
      </c>
      <c r="B134" s="1" t="s">
        <v>393</v>
      </c>
      <c r="C134" s="2" t="s">
        <v>404</v>
      </c>
    </row>
    <row r="135" spans="1:3" x14ac:dyDescent="0.15">
      <c r="A135" s="1" t="s">
        <v>395</v>
      </c>
      <c r="B135" s="1" t="s">
        <v>396</v>
      </c>
      <c r="C135" s="2" t="s">
        <v>488</v>
      </c>
    </row>
    <row r="136" spans="1:3" x14ac:dyDescent="0.15">
      <c r="A136" s="1" t="s">
        <v>400</v>
      </c>
      <c r="B136" s="1" t="s">
        <v>401</v>
      </c>
      <c r="C136" s="2" t="s">
        <v>407</v>
      </c>
    </row>
    <row r="137" spans="1:3" x14ac:dyDescent="0.15">
      <c r="A137" s="1" t="s">
        <v>1056</v>
      </c>
      <c r="B137" s="1" t="s">
        <v>403</v>
      </c>
      <c r="C137" s="2" t="s">
        <v>262</v>
      </c>
    </row>
    <row r="138" spans="1:3" x14ac:dyDescent="0.15">
      <c r="A138" s="1" t="s">
        <v>1068</v>
      </c>
      <c r="B138" s="1" t="s">
        <v>1161</v>
      </c>
      <c r="C138" s="2" t="s">
        <v>265</v>
      </c>
    </row>
    <row r="139" spans="1:3" x14ac:dyDescent="0.15">
      <c r="A139" s="1" t="s">
        <v>1162</v>
      </c>
      <c r="B139" s="1" t="s">
        <v>1163</v>
      </c>
      <c r="C139" s="2" t="s">
        <v>268</v>
      </c>
    </row>
    <row r="140" spans="1:3" x14ac:dyDescent="0.15">
      <c r="A140" s="1" t="s">
        <v>1069</v>
      </c>
      <c r="B140" s="1" t="s">
        <v>1164</v>
      </c>
      <c r="C140" s="2" t="s">
        <v>271</v>
      </c>
    </row>
    <row r="141" spans="1:3" x14ac:dyDescent="0.15">
      <c r="A141" s="1" t="s">
        <v>1070</v>
      </c>
      <c r="B141" s="1" t="s">
        <v>1165</v>
      </c>
      <c r="C141" s="2" t="s">
        <v>274</v>
      </c>
    </row>
    <row r="142" spans="1:3" x14ac:dyDescent="0.15">
      <c r="A142" s="1" t="s">
        <v>405</v>
      </c>
      <c r="B142" s="1" t="s">
        <v>406</v>
      </c>
      <c r="C142" s="2" t="s">
        <v>277</v>
      </c>
    </row>
    <row r="143" spans="1:3" x14ac:dyDescent="0.15">
      <c r="A143" s="1" t="s">
        <v>489</v>
      </c>
      <c r="B143" s="1" t="s">
        <v>490</v>
      </c>
      <c r="C143" s="2" t="s">
        <v>280</v>
      </c>
    </row>
    <row r="144" spans="1:3" x14ac:dyDescent="0.15">
      <c r="A144" s="1" t="s">
        <v>408</v>
      </c>
      <c r="B144" s="1" t="s">
        <v>409</v>
      </c>
      <c r="C144" s="2" t="s">
        <v>283</v>
      </c>
    </row>
    <row r="145" spans="1:3" x14ac:dyDescent="0.15">
      <c r="A145" s="1" t="s">
        <v>1071</v>
      </c>
      <c r="B145" s="1" t="s">
        <v>1166</v>
      </c>
      <c r="C145" s="2" t="s">
        <v>290</v>
      </c>
    </row>
    <row r="146" spans="1:3" x14ac:dyDescent="0.15">
      <c r="A146" s="1" t="s">
        <v>1072</v>
      </c>
      <c r="B146" s="1" t="s">
        <v>1167</v>
      </c>
      <c r="C146" s="2" t="s">
        <v>282</v>
      </c>
    </row>
    <row r="147" spans="1:3" x14ac:dyDescent="0.15">
      <c r="A147" s="1" t="s">
        <v>1073</v>
      </c>
      <c r="B147" s="1" t="s">
        <v>1168</v>
      </c>
      <c r="C147" s="2" t="s">
        <v>289</v>
      </c>
    </row>
    <row r="148" spans="1:3" x14ac:dyDescent="0.15">
      <c r="A148" s="1" t="s">
        <v>263</v>
      </c>
      <c r="B148" s="1" t="s">
        <v>264</v>
      </c>
      <c r="C148" s="2" t="s">
        <v>288</v>
      </c>
    </row>
    <row r="149" spans="1:3" x14ac:dyDescent="0.15">
      <c r="A149" s="1" t="s">
        <v>266</v>
      </c>
      <c r="B149" s="1" t="s">
        <v>267</v>
      </c>
      <c r="C149" s="2" t="s">
        <v>285</v>
      </c>
    </row>
    <row r="150" spans="1:3" x14ac:dyDescent="0.15">
      <c r="A150" s="1" t="s">
        <v>269</v>
      </c>
      <c r="B150" s="1" t="s">
        <v>270</v>
      </c>
      <c r="C150" s="2" t="s">
        <v>292</v>
      </c>
    </row>
    <row r="151" spans="1:3" x14ac:dyDescent="0.15">
      <c r="A151" s="1" t="s">
        <v>272</v>
      </c>
      <c r="B151" s="1" t="s">
        <v>273</v>
      </c>
      <c r="C151" s="2" t="s">
        <v>295</v>
      </c>
    </row>
    <row r="152" spans="1:3" x14ac:dyDescent="0.15">
      <c r="A152" s="1" t="s">
        <v>275</v>
      </c>
      <c r="B152" s="1" t="s">
        <v>276</v>
      </c>
      <c r="C152" s="2" t="s">
        <v>304</v>
      </c>
    </row>
    <row r="153" spans="1:3" x14ac:dyDescent="0.15">
      <c r="A153" s="1" t="s">
        <v>278</v>
      </c>
      <c r="B153" s="1" t="s">
        <v>279</v>
      </c>
      <c r="C153" s="2" t="s">
        <v>301</v>
      </c>
    </row>
    <row r="154" spans="1:3" x14ac:dyDescent="0.15">
      <c r="A154" s="1" t="s">
        <v>1074</v>
      </c>
      <c r="B154" s="1" t="s">
        <v>1169</v>
      </c>
      <c r="C154" s="2" t="s">
        <v>476</v>
      </c>
    </row>
    <row r="155" spans="1:3" x14ac:dyDescent="0.15">
      <c r="A155" s="1" t="s">
        <v>1170</v>
      </c>
      <c r="B155" s="1" t="s">
        <v>281</v>
      </c>
      <c r="C155" s="2" t="s">
        <v>298</v>
      </c>
    </row>
    <row r="156" spans="1:3" x14ac:dyDescent="0.15">
      <c r="A156" s="1" t="s">
        <v>1171</v>
      </c>
      <c r="B156" s="1" t="s">
        <v>284</v>
      </c>
      <c r="C156" s="2" t="s">
        <v>410</v>
      </c>
    </row>
    <row r="157" spans="1:3" x14ac:dyDescent="0.15">
      <c r="A157" s="1" t="s">
        <v>1172</v>
      </c>
      <c r="B157" s="1" t="s">
        <v>291</v>
      </c>
      <c r="C157" s="2" t="s">
        <v>413</v>
      </c>
    </row>
    <row r="158" spans="1:3" x14ac:dyDescent="0.15">
      <c r="A158" s="1" t="s">
        <v>1075</v>
      </c>
      <c r="B158" s="1" t="s">
        <v>1173</v>
      </c>
      <c r="C158" s="2" t="s">
        <v>416</v>
      </c>
    </row>
    <row r="159" spans="1:3" x14ac:dyDescent="0.15">
      <c r="A159" s="1" t="s">
        <v>1174</v>
      </c>
      <c r="B159" s="1" t="s">
        <v>1175</v>
      </c>
      <c r="C159" s="2" t="s">
        <v>419</v>
      </c>
    </row>
    <row r="160" spans="1:3" x14ac:dyDescent="0.15">
      <c r="A160" s="1" t="s">
        <v>286</v>
      </c>
      <c r="B160" s="1" t="s">
        <v>287</v>
      </c>
      <c r="C160" s="2" t="s">
        <v>422</v>
      </c>
    </row>
    <row r="161" spans="1:3" x14ac:dyDescent="0.15">
      <c r="A161" s="1" t="s">
        <v>293</v>
      </c>
      <c r="B161" s="1" t="s">
        <v>294</v>
      </c>
      <c r="C161" s="2" t="s">
        <v>425</v>
      </c>
    </row>
    <row r="162" spans="1:3" x14ac:dyDescent="0.15">
      <c r="A162" s="1" t="s">
        <v>296</v>
      </c>
      <c r="B162" s="1" t="s">
        <v>297</v>
      </c>
      <c r="C162" s="2" t="s">
        <v>427</v>
      </c>
    </row>
    <row r="163" spans="1:3" x14ac:dyDescent="0.15">
      <c r="A163" s="1" t="s">
        <v>1176</v>
      </c>
      <c r="B163" s="1" t="s">
        <v>305</v>
      </c>
      <c r="C163" s="2" t="s">
        <v>493</v>
      </c>
    </row>
    <row r="164" spans="1:3" x14ac:dyDescent="0.15">
      <c r="A164" s="1" t="s">
        <v>302</v>
      </c>
      <c r="B164" s="1" t="s">
        <v>303</v>
      </c>
      <c r="C164" s="2" t="s">
        <v>453</v>
      </c>
    </row>
    <row r="165" spans="1:3" x14ac:dyDescent="0.15">
      <c r="A165" s="1" t="s">
        <v>1177</v>
      </c>
      <c r="B165" s="1" t="s">
        <v>1178</v>
      </c>
      <c r="C165" s="2" t="s">
        <v>464</v>
      </c>
    </row>
    <row r="166" spans="1:3" x14ac:dyDescent="0.15">
      <c r="A166" s="1" t="s">
        <v>299</v>
      </c>
      <c r="B166" s="1" t="s">
        <v>300</v>
      </c>
      <c r="C166" s="2" t="s">
        <v>455</v>
      </c>
    </row>
    <row r="167" spans="1:3" x14ac:dyDescent="0.15">
      <c r="A167" s="1" t="s">
        <v>411</v>
      </c>
      <c r="B167" s="1" t="s">
        <v>412</v>
      </c>
      <c r="C167" s="2" t="s">
        <v>459</v>
      </c>
    </row>
    <row r="168" spans="1:3" x14ac:dyDescent="0.15">
      <c r="A168" s="1" t="s">
        <v>414</v>
      </c>
      <c r="B168" s="1" t="s">
        <v>415</v>
      </c>
      <c r="C168" s="2" t="s">
        <v>462</v>
      </c>
    </row>
    <row r="169" spans="1:3" x14ac:dyDescent="0.15">
      <c r="A169" s="1" t="s">
        <v>417</v>
      </c>
      <c r="B169" s="1" t="s">
        <v>418</v>
      </c>
      <c r="C169" s="2" t="s">
        <v>457</v>
      </c>
    </row>
    <row r="170" spans="1:3" x14ac:dyDescent="0.15">
      <c r="A170" s="1" t="s">
        <v>420</v>
      </c>
      <c r="B170" s="1" t="s">
        <v>421</v>
      </c>
      <c r="C170" s="2" t="s">
        <v>429</v>
      </c>
    </row>
    <row r="171" spans="1:3" ht="11.25" customHeight="1" x14ac:dyDescent="0.15">
      <c r="A171" s="1" t="s">
        <v>423</v>
      </c>
      <c r="B171" s="1" t="s">
        <v>424</v>
      </c>
      <c r="C171" s="2" t="s">
        <v>432</v>
      </c>
    </row>
    <row r="172" spans="1:3" x14ac:dyDescent="0.15">
      <c r="A172" s="1" t="s">
        <v>1057</v>
      </c>
      <c r="B172" s="1" t="s">
        <v>426</v>
      </c>
      <c r="C172" s="2" t="s">
        <v>435</v>
      </c>
    </row>
    <row r="173" spans="1:3" x14ac:dyDescent="0.15">
      <c r="A173" s="1" t="s">
        <v>1058</v>
      </c>
      <c r="B173" s="1" t="s">
        <v>428</v>
      </c>
      <c r="C173" s="2" t="s">
        <v>438</v>
      </c>
    </row>
    <row r="174" spans="1:3" x14ac:dyDescent="0.15">
      <c r="A174" s="1" t="s">
        <v>1059</v>
      </c>
      <c r="B174" s="1" t="s">
        <v>494</v>
      </c>
      <c r="C174" s="2" t="s">
        <v>441</v>
      </c>
    </row>
    <row r="175" spans="1:3" x14ac:dyDescent="0.15">
      <c r="A175" s="1" t="s">
        <v>1060</v>
      </c>
      <c r="B175" s="1" t="s">
        <v>454</v>
      </c>
      <c r="C175" s="2" t="s">
        <v>491</v>
      </c>
    </row>
    <row r="176" spans="1:3" x14ac:dyDescent="0.15">
      <c r="A176" s="1" t="s">
        <v>1179</v>
      </c>
      <c r="B176" s="1" t="s">
        <v>465</v>
      </c>
      <c r="C176" s="2" t="s">
        <v>444</v>
      </c>
    </row>
    <row r="177" spans="1:3" x14ac:dyDescent="0.15">
      <c r="A177" s="1" t="s">
        <v>1061</v>
      </c>
      <c r="B177" s="1" t="s">
        <v>456</v>
      </c>
      <c r="C177" s="2" t="s">
        <v>446</v>
      </c>
    </row>
    <row r="178" spans="1:3" x14ac:dyDescent="0.15">
      <c r="A178" s="1" t="s">
        <v>460</v>
      </c>
      <c r="B178" s="1" t="s">
        <v>461</v>
      </c>
      <c r="C178" s="2" t="s">
        <v>451</v>
      </c>
    </row>
    <row r="179" spans="1:3" x14ac:dyDescent="0.15">
      <c r="A179" s="1" t="s">
        <v>1062</v>
      </c>
      <c r="B179" s="1" t="s">
        <v>463</v>
      </c>
      <c r="C179" s="2" t="s">
        <v>448</v>
      </c>
    </row>
    <row r="180" spans="1:3" x14ac:dyDescent="0.15">
      <c r="A180" s="1" t="s">
        <v>1063</v>
      </c>
      <c r="B180" s="1" t="s">
        <v>458</v>
      </c>
      <c r="C180" s="2" t="s">
        <v>1076</v>
      </c>
    </row>
    <row r="181" spans="1:3" x14ac:dyDescent="0.15">
      <c r="A181" s="1" t="s">
        <v>430</v>
      </c>
      <c r="B181" s="1" t="s">
        <v>431</v>
      </c>
      <c r="C181" s="2" t="s">
        <v>1077</v>
      </c>
    </row>
    <row r="182" spans="1:3" x14ac:dyDescent="0.15">
      <c r="A182" s="1" t="s">
        <v>433</v>
      </c>
      <c r="B182" s="1" t="s">
        <v>434</v>
      </c>
      <c r="C182" s="2" t="s">
        <v>1078</v>
      </c>
    </row>
    <row r="183" spans="1:3" x14ac:dyDescent="0.15">
      <c r="A183" s="1" t="s">
        <v>436</v>
      </c>
      <c r="B183" s="1" t="s">
        <v>437</v>
      </c>
      <c r="C183" s="2" t="s">
        <v>1079</v>
      </c>
    </row>
    <row r="184" spans="1:3" x14ac:dyDescent="0.15">
      <c r="A184" s="1" t="s">
        <v>439</v>
      </c>
      <c r="B184" s="1" t="s">
        <v>440</v>
      </c>
      <c r="C184" s="2" t="s">
        <v>1080</v>
      </c>
    </row>
    <row r="185" spans="1:3" x14ac:dyDescent="0.15">
      <c r="A185" s="1" t="s">
        <v>442</v>
      </c>
      <c r="B185" s="1" t="s">
        <v>443</v>
      </c>
      <c r="C185" s="2" t="s">
        <v>1081</v>
      </c>
    </row>
    <row r="186" spans="1:3" x14ac:dyDescent="0.15">
      <c r="A186" s="1" t="s">
        <v>1180</v>
      </c>
      <c r="B186" s="1" t="s">
        <v>492</v>
      </c>
      <c r="C186" s="2" t="s">
        <v>1082</v>
      </c>
    </row>
    <row r="187" spans="1:3" x14ac:dyDescent="0.15">
      <c r="A187" s="1" t="s">
        <v>1181</v>
      </c>
      <c r="B187" s="1" t="s">
        <v>445</v>
      </c>
      <c r="C187" s="2" t="s">
        <v>1083</v>
      </c>
    </row>
    <row r="188" spans="1:3" x14ac:dyDescent="0.15">
      <c r="A188" s="1" t="s">
        <v>1182</v>
      </c>
      <c r="B188" s="1" t="s">
        <v>447</v>
      </c>
      <c r="C188" s="2" t="s">
        <v>1084</v>
      </c>
    </row>
    <row r="189" spans="1:3" x14ac:dyDescent="0.15">
      <c r="A189" s="1" t="s">
        <v>449</v>
      </c>
      <c r="B189" s="1" t="s">
        <v>450</v>
      </c>
      <c r="C189" s="2" t="s">
        <v>1085</v>
      </c>
    </row>
    <row r="190" spans="1:3" x14ac:dyDescent="0.15">
      <c r="A190" s="1" t="s">
        <v>1183</v>
      </c>
      <c r="B190" s="1" t="s">
        <v>452</v>
      </c>
      <c r="C190" s="2" t="s">
        <v>1086</v>
      </c>
    </row>
    <row r="191" spans="1:3" x14ac:dyDescent="0.15">
      <c r="A191" s="1" t="s">
        <v>923</v>
      </c>
      <c r="B191" s="1" t="s">
        <v>978</v>
      </c>
      <c r="C191" s="2">
        <v>490010</v>
      </c>
    </row>
    <row r="192" spans="1:3" x14ac:dyDescent="0.15">
      <c r="A192" s="1" t="s">
        <v>1039</v>
      </c>
      <c r="B192" s="1" t="s">
        <v>979</v>
      </c>
      <c r="C192" s="2">
        <v>490011</v>
      </c>
    </row>
    <row r="193" spans="1:3" x14ac:dyDescent="0.15">
      <c r="A193" s="1" t="s">
        <v>924</v>
      </c>
      <c r="B193" s="1" t="s">
        <v>980</v>
      </c>
      <c r="C193" s="2">
        <v>490012</v>
      </c>
    </row>
    <row r="194" spans="1:3" x14ac:dyDescent="0.15">
      <c r="A194" s="1" t="s">
        <v>93</v>
      </c>
      <c r="B194" s="1" t="s">
        <v>94</v>
      </c>
      <c r="C194" s="2">
        <v>490013</v>
      </c>
    </row>
    <row r="195" spans="1:3" x14ac:dyDescent="0.15">
      <c r="A195" s="1" t="s">
        <v>928</v>
      </c>
      <c r="B195" s="1" t="s">
        <v>981</v>
      </c>
      <c r="C195" s="2">
        <v>490014</v>
      </c>
    </row>
    <row r="196" spans="1:3" x14ac:dyDescent="0.15">
      <c r="A196" s="1" t="s">
        <v>929</v>
      </c>
      <c r="B196" s="1" t="s">
        <v>982</v>
      </c>
      <c r="C196" s="2">
        <v>490015</v>
      </c>
    </row>
    <row r="197" spans="1:3" x14ac:dyDescent="0.15">
      <c r="A197" s="1" t="s">
        <v>930</v>
      </c>
      <c r="B197" s="1" t="s">
        <v>983</v>
      </c>
      <c r="C197" s="2">
        <v>490016</v>
      </c>
    </row>
    <row r="198" spans="1:3" x14ac:dyDescent="0.15">
      <c r="A198" s="1" t="s">
        <v>943</v>
      </c>
      <c r="B198" s="1" t="s">
        <v>984</v>
      </c>
      <c r="C198" s="2">
        <v>490020</v>
      </c>
    </row>
    <row r="199" spans="1:3" x14ac:dyDescent="0.15">
      <c r="A199" s="1" t="s">
        <v>959</v>
      </c>
      <c r="B199" s="1" t="s">
        <v>985</v>
      </c>
      <c r="C199" s="2">
        <v>490021</v>
      </c>
    </row>
    <row r="200" spans="1:3" x14ac:dyDescent="0.15">
      <c r="A200" s="1" t="s">
        <v>955</v>
      </c>
      <c r="B200" s="1" t="s">
        <v>986</v>
      </c>
      <c r="C200" s="2">
        <v>490023</v>
      </c>
    </row>
    <row r="201" spans="1:3" x14ac:dyDescent="0.15">
      <c r="A201" s="1" t="s">
        <v>956</v>
      </c>
      <c r="B201" s="1" t="s">
        <v>987</v>
      </c>
      <c r="C201" s="2">
        <v>490024</v>
      </c>
    </row>
    <row r="202" spans="1:3" x14ac:dyDescent="0.15">
      <c r="A202" s="1" t="s">
        <v>1184</v>
      </c>
      <c r="B202" s="1" t="s">
        <v>1185</v>
      </c>
      <c r="C202" s="2">
        <v>490025</v>
      </c>
    </row>
    <row r="203" spans="1:3" x14ac:dyDescent="0.15">
      <c r="A203" s="1" t="s">
        <v>963</v>
      </c>
      <c r="B203" s="1" t="s">
        <v>988</v>
      </c>
      <c r="C203" s="2">
        <v>490033</v>
      </c>
    </row>
    <row r="204" spans="1:3" x14ac:dyDescent="0.15">
      <c r="A204" s="1" t="s">
        <v>970</v>
      </c>
      <c r="B204" s="1" t="s">
        <v>989</v>
      </c>
      <c r="C204" s="2">
        <v>490034</v>
      </c>
    </row>
    <row r="205" spans="1:3" x14ac:dyDescent="0.15">
      <c r="A205" s="1" t="s">
        <v>973</v>
      </c>
      <c r="B205" s="1" t="s">
        <v>990</v>
      </c>
      <c r="C205" s="2">
        <v>490035</v>
      </c>
    </row>
    <row r="206" spans="1:3" x14ac:dyDescent="0.15">
      <c r="A206" s="1" t="s">
        <v>976</v>
      </c>
      <c r="B206" s="1" t="s">
        <v>991</v>
      </c>
      <c r="C206" s="2">
        <v>490040</v>
      </c>
    </row>
    <row r="207" spans="1:3" x14ac:dyDescent="0.15">
      <c r="A207" s="1" t="s">
        <v>971</v>
      </c>
      <c r="B207" s="1" t="s">
        <v>992</v>
      </c>
      <c r="C207" s="2">
        <v>490089</v>
      </c>
    </row>
    <row r="208" spans="1:3" x14ac:dyDescent="0.15">
      <c r="A208" s="1" t="s">
        <v>932</v>
      </c>
      <c r="B208" s="1" t="s">
        <v>993</v>
      </c>
      <c r="C208" s="2">
        <v>491003</v>
      </c>
    </row>
    <row r="209" spans="1:3" x14ac:dyDescent="0.15">
      <c r="A209" s="1" t="s">
        <v>921</v>
      </c>
      <c r="B209" s="1" t="s">
        <v>994</v>
      </c>
      <c r="C209" s="2">
        <v>491038</v>
      </c>
    </row>
    <row r="210" spans="1:3" x14ac:dyDescent="0.15">
      <c r="A210" s="1" t="s">
        <v>922</v>
      </c>
      <c r="B210" s="1" t="s">
        <v>995</v>
      </c>
      <c r="C210" s="2">
        <v>492018</v>
      </c>
    </row>
    <row r="211" spans="1:3" x14ac:dyDescent="0.15">
      <c r="A211" s="1" t="s">
        <v>1037</v>
      </c>
      <c r="B211" s="1" t="s">
        <v>996</v>
      </c>
      <c r="C211" s="2">
        <v>492019</v>
      </c>
    </row>
    <row r="212" spans="1:3" x14ac:dyDescent="0.15">
      <c r="A212" s="1" t="s">
        <v>1038</v>
      </c>
      <c r="B212" s="1" t="s">
        <v>997</v>
      </c>
      <c r="C212" s="2">
        <v>492021</v>
      </c>
    </row>
    <row r="213" spans="1:3" x14ac:dyDescent="0.15">
      <c r="A213" s="1" t="s">
        <v>931</v>
      </c>
      <c r="B213" s="1" t="s">
        <v>998</v>
      </c>
      <c r="C213" s="2">
        <v>492029</v>
      </c>
    </row>
    <row r="214" spans="1:3" x14ac:dyDescent="0.15">
      <c r="A214" s="1" t="s">
        <v>1186</v>
      </c>
      <c r="B214" s="1" t="s">
        <v>1187</v>
      </c>
      <c r="C214" s="2">
        <v>492033</v>
      </c>
    </row>
    <row r="215" spans="1:3" x14ac:dyDescent="0.15">
      <c r="A215" s="1" t="s">
        <v>936</v>
      </c>
      <c r="B215" s="1" t="s">
        <v>999</v>
      </c>
      <c r="C215" s="2">
        <v>492035</v>
      </c>
    </row>
    <row r="216" spans="1:3" x14ac:dyDescent="0.15">
      <c r="A216" s="1" t="s">
        <v>933</v>
      </c>
      <c r="B216" s="1" t="s">
        <v>1000</v>
      </c>
      <c r="C216" s="2">
        <v>492037</v>
      </c>
    </row>
    <row r="217" spans="1:3" x14ac:dyDescent="0.15">
      <c r="A217" s="1" t="s">
        <v>944</v>
      </c>
      <c r="B217" s="1" t="s">
        <v>1001</v>
      </c>
      <c r="C217" s="2">
        <v>492047</v>
      </c>
    </row>
    <row r="218" spans="1:3" x14ac:dyDescent="0.15">
      <c r="A218" s="1" t="s">
        <v>945</v>
      </c>
      <c r="B218" s="1" t="s">
        <v>1002</v>
      </c>
      <c r="C218" s="2">
        <v>492051</v>
      </c>
    </row>
    <row r="219" spans="1:3" x14ac:dyDescent="0.15">
      <c r="A219" s="1" t="s">
        <v>946</v>
      </c>
      <c r="B219" s="1" t="s">
        <v>1003</v>
      </c>
      <c r="C219" s="2">
        <v>492052</v>
      </c>
    </row>
    <row r="220" spans="1:3" x14ac:dyDescent="0.15">
      <c r="A220" s="1" t="s">
        <v>947</v>
      </c>
      <c r="B220" s="1" t="s">
        <v>1004</v>
      </c>
      <c r="C220" s="2">
        <v>492055</v>
      </c>
    </row>
    <row r="221" spans="1:3" x14ac:dyDescent="0.15">
      <c r="A221" s="1" t="s">
        <v>948</v>
      </c>
      <c r="B221" s="1" t="s">
        <v>1005</v>
      </c>
      <c r="C221" s="2">
        <v>492064</v>
      </c>
    </row>
    <row r="222" spans="1:3" x14ac:dyDescent="0.15">
      <c r="A222" s="1" t="s">
        <v>949</v>
      </c>
      <c r="B222" s="1" t="s">
        <v>1006</v>
      </c>
      <c r="C222" s="2">
        <v>492066</v>
      </c>
    </row>
    <row r="223" spans="1:3" x14ac:dyDescent="0.15">
      <c r="A223" s="1" t="s">
        <v>942</v>
      </c>
      <c r="B223" s="1" t="s">
        <v>1007</v>
      </c>
      <c r="C223" s="2">
        <v>492070</v>
      </c>
    </row>
    <row r="224" spans="1:3" x14ac:dyDescent="0.15">
      <c r="A224" s="1" t="s">
        <v>950</v>
      </c>
      <c r="B224" s="1" t="s">
        <v>1008</v>
      </c>
      <c r="C224" s="2">
        <v>492085</v>
      </c>
    </row>
    <row r="225" spans="1:3" x14ac:dyDescent="0.15">
      <c r="A225" s="1" t="s">
        <v>935</v>
      </c>
      <c r="B225" s="1" t="s">
        <v>1009</v>
      </c>
      <c r="C225" s="2">
        <v>492087</v>
      </c>
    </row>
    <row r="226" spans="1:3" x14ac:dyDescent="0.15">
      <c r="A226" s="1" t="s">
        <v>951</v>
      </c>
      <c r="B226" s="1" t="s">
        <v>1010</v>
      </c>
      <c r="C226" s="2">
        <v>492089</v>
      </c>
    </row>
    <row r="227" spans="1:3" x14ac:dyDescent="0.15">
      <c r="A227" s="1" t="s">
        <v>952</v>
      </c>
      <c r="B227" s="1" t="s">
        <v>1011</v>
      </c>
      <c r="C227" s="2">
        <v>492090</v>
      </c>
    </row>
    <row r="228" spans="1:3" x14ac:dyDescent="0.15">
      <c r="A228" s="1" t="s">
        <v>953</v>
      </c>
      <c r="B228" s="1" t="s">
        <v>1012</v>
      </c>
      <c r="C228" s="2">
        <v>492092</v>
      </c>
    </row>
    <row r="229" spans="1:3" x14ac:dyDescent="0.15">
      <c r="A229" s="1" t="s">
        <v>954</v>
      </c>
      <c r="B229" s="1" t="s">
        <v>1013</v>
      </c>
      <c r="C229" s="2">
        <v>492094</v>
      </c>
    </row>
    <row r="230" spans="1:3" x14ac:dyDescent="0.15">
      <c r="A230" s="1" t="s">
        <v>968</v>
      </c>
      <c r="B230" s="1" t="s">
        <v>1014</v>
      </c>
      <c r="C230" s="2">
        <v>492095</v>
      </c>
    </row>
    <row r="231" spans="1:3" x14ac:dyDescent="0.15">
      <c r="A231" s="1" t="s">
        <v>957</v>
      </c>
      <c r="B231" s="1" t="s">
        <v>1015</v>
      </c>
      <c r="C231" s="2">
        <v>492100</v>
      </c>
    </row>
    <row r="232" spans="1:3" x14ac:dyDescent="0.15">
      <c r="A232" s="1" t="s">
        <v>958</v>
      </c>
      <c r="B232" s="1" t="s">
        <v>1016</v>
      </c>
      <c r="C232" s="2">
        <v>492105</v>
      </c>
    </row>
    <row r="233" spans="1:3" x14ac:dyDescent="0.15">
      <c r="A233" s="1" t="s">
        <v>960</v>
      </c>
      <c r="B233" s="1" t="s">
        <v>1017</v>
      </c>
      <c r="C233" s="2">
        <v>492109</v>
      </c>
    </row>
    <row r="234" spans="1:3" x14ac:dyDescent="0.15">
      <c r="A234" s="1" t="s">
        <v>961</v>
      </c>
      <c r="B234" s="1" t="s">
        <v>1018</v>
      </c>
      <c r="C234" s="2">
        <v>492110</v>
      </c>
    </row>
    <row r="235" spans="1:3" x14ac:dyDescent="0.15">
      <c r="A235" s="1" t="s">
        <v>937</v>
      </c>
      <c r="B235" s="1" t="s">
        <v>1019</v>
      </c>
      <c r="C235" s="2">
        <v>492114</v>
      </c>
    </row>
    <row r="236" spans="1:3" x14ac:dyDescent="0.15">
      <c r="A236" s="1" t="s">
        <v>962</v>
      </c>
      <c r="B236" s="1" t="s">
        <v>1020</v>
      </c>
      <c r="C236" s="2">
        <v>492116</v>
      </c>
    </row>
    <row r="237" spans="1:3" x14ac:dyDescent="0.15">
      <c r="A237" s="1" t="s">
        <v>969</v>
      </c>
      <c r="B237" s="1" t="s">
        <v>1021</v>
      </c>
      <c r="C237" s="2">
        <v>492123</v>
      </c>
    </row>
    <row r="238" spans="1:3" x14ac:dyDescent="0.15">
      <c r="A238" s="1" t="s">
        <v>964</v>
      </c>
      <c r="B238" s="1" t="s">
        <v>1022</v>
      </c>
      <c r="C238" s="2">
        <v>492126</v>
      </c>
    </row>
    <row r="239" spans="1:3" x14ac:dyDescent="0.15">
      <c r="A239" s="1" t="s">
        <v>965</v>
      </c>
      <c r="B239" s="1" t="s">
        <v>1023</v>
      </c>
      <c r="C239" s="2">
        <v>492133</v>
      </c>
    </row>
    <row r="240" spans="1:3" x14ac:dyDescent="0.15">
      <c r="A240" s="1" t="s">
        <v>1188</v>
      </c>
      <c r="B240" s="1" t="s">
        <v>1189</v>
      </c>
      <c r="C240" s="2">
        <v>492135</v>
      </c>
    </row>
    <row r="241" spans="1:3" x14ac:dyDescent="0.15">
      <c r="A241" s="1" t="s">
        <v>966</v>
      </c>
      <c r="B241" s="1" t="s">
        <v>1024</v>
      </c>
      <c r="C241" s="2">
        <v>492137</v>
      </c>
    </row>
    <row r="242" spans="1:3" x14ac:dyDescent="0.15">
      <c r="A242" s="1" t="s">
        <v>940</v>
      </c>
      <c r="B242" s="1" t="s">
        <v>1025</v>
      </c>
      <c r="C242" s="2">
        <v>492140</v>
      </c>
    </row>
    <row r="243" spans="1:3" x14ac:dyDescent="0.15">
      <c r="A243" s="1" t="s">
        <v>974</v>
      </c>
      <c r="B243" s="1" t="s">
        <v>1026</v>
      </c>
      <c r="C243" s="2">
        <v>492156</v>
      </c>
    </row>
    <row r="244" spans="1:3" x14ac:dyDescent="0.15">
      <c r="A244" s="1" t="s">
        <v>975</v>
      </c>
      <c r="B244" s="1" t="s">
        <v>1027</v>
      </c>
      <c r="C244" s="2">
        <v>492158</v>
      </c>
    </row>
    <row r="245" spans="1:3" x14ac:dyDescent="0.15">
      <c r="A245" s="1" t="s">
        <v>1190</v>
      </c>
      <c r="B245" s="1" t="s">
        <v>1191</v>
      </c>
      <c r="C245" s="2">
        <v>492161</v>
      </c>
    </row>
    <row r="246" spans="1:3" x14ac:dyDescent="0.15">
      <c r="A246" s="1" t="s">
        <v>977</v>
      </c>
      <c r="B246" s="1" t="s">
        <v>1028</v>
      </c>
      <c r="C246" s="2">
        <v>492173</v>
      </c>
    </row>
    <row r="247" spans="1:3" x14ac:dyDescent="0.15">
      <c r="A247" s="1" t="s">
        <v>1192</v>
      </c>
      <c r="B247" s="1" t="s">
        <v>1193</v>
      </c>
      <c r="C247" s="2">
        <v>492207</v>
      </c>
    </row>
    <row r="248" spans="1:3" x14ac:dyDescent="0.15">
      <c r="A248" s="1" t="s">
        <v>941</v>
      </c>
      <c r="B248" s="1" t="s">
        <v>1029</v>
      </c>
      <c r="C248" s="2">
        <v>492330</v>
      </c>
    </row>
    <row r="249" spans="1:3" x14ac:dyDescent="0.15">
      <c r="A249" s="1" t="s">
        <v>1040</v>
      </c>
      <c r="B249" s="1" t="s">
        <v>1030</v>
      </c>
      <c r="C249" s="2">
        <v>492333</v>
      </c>
    </row>
    <row r="250" spans="1:3" x14ac:dyDescent="0.15">
      <c r="A250" s="1" t="s">
        <v>934</v>
      </c>
      <c r="B250" s="1" t="s">
        <v>1031</v>
      </c>
      <c r="C250" s="2">
        <v>492337</v>
      </c>
    </row>
    <row r="251" spans="1:3" x14ac:dyDescent="0.15">
      <c r="A251" s="143" t="s">
        <v>938</v>
      </c>
      <c r="B251" s="143" t="s">
        <v>1032</v>
      </c>
      <c r="C251" s="144">
        <v>492420</v>
      </c>
    </row>
    <row r="252" spans="1:3" x14ac:dyDescent="0.15">
      <c r="A252" s="143" t="s">
        <v>967</v>
      </c>
      <c r="B252" s="143" t="s">
        <v>1033</v>
      </c>
      <c r="C252" s="144">
        <v>492465</v>
      </c>
    </row>
    <row r="253" spans="1:3" x14ac:dyDescent="0.15">
      <c r="A253" s="143" t="s">
        <v>972</v>
      </c>
      <c r="B253" s="143" t="s">
        <v>1034</v>
      </c>
      <c r="C253" s="144">
        <v>492489</v>
      </c>
    </row>
    <row r="254" spans="1:3" x14ac:dyDescent="0.15">
      <c r="A254" s="143" t="s">
        <v>939</v>
      </c>
      <c r="B254" s="143" t="s">
        <v>1035</v>
      </c>
      <c r="C254" s="144">
        <v>492532</v>
      </c>
    </row>
    <row r="255" spans="1:3" x14ac:dyDescent="0.15">
      <c r="A255" s="143" t="s">
        <v>1194</v>
      </c>
      <c r="B255" s="143" t="s">
        <v>1195</v>
      </c>
      <c r="C255" s="144" t="s">
        <v>1196</v>
      </c>
    </row>
    <row r="256" spans="1:3" x14ac:dyDescent="0.15">
      <c r="A256" s="143" t="s">
        <v>96</v>
      </c>
      <c r="B256" s="143" t="s">
        <v>97</v>
      </c>
      <c r="C256" s="144">
        <v>492607</v>
      </c>
    </row>
    <row r="257" spans="1:3" x14ac:dyDescent="0.15">
      <c r="A257" s="143" t="s">
        <v>927</v>
      </c>
      <c r="B257" s="143" t="s">
        <v>466</v>
      </c>
      <c r="C257" s="144">
        <v>494005</v>
      </c>
    </row>
    <row r="258" spans="1:3" x14ac:dyDescent="0.15">
      <c r="A258" s="143" t="s">
        <v>925</v>
      </c>
      <c r="B258" s="143" t="s">
        <v>95</v>
      </c>
      <c r="C258" s="144" t="s">
        <v>1197</v>
      </c>
    </row>
    <row r="259" spans="1:3" x14ac:dyDescent="0.15">
      <c r="A259" s="143" t="s">
        <v>926</v>
      </c>
      <c r="B259" s="143" t="s">
        <v>1036</v>
      </c>
      <c r="C259" s="144" t="s">
        <v>1198</v>
      </c>
    </row>
    <row r="260" spans="1:3" x14ac:dyDescent="0.15">
      <c r="A260" s="6" t="s">
        <v>1206</v>
      </c>
      <c r="B260" s="6" t="s">
        <v>1207</v>
      </c>
      <c r="C260" s="7">
        <v>500001</v>
      </c>
    </row>
    <row r="261" spans="1:3" x14ac:dyDescent="0.15">
      <c r="A261" s="6" t="s">
        <v>1208</v>
      </c>
      <c r="B261" s="6" t="s">
        <v>1209</v>
      </c>
      <c r="C261" s="7">
        <v>500002</v>
      </c>
    </row>
    <row r="262" spans="1:3" x14ac:dyDescent="0.15">
      <c r="A262" s="6" t="s">
        <v>1287</v>
      </c>
      <c r="B262" s="6" t="s">
        <v>1210</v>
      </c>
      <c r="C262" s="7">
        <v>500003</v>
      </c>
    </row>
    <row r="263" spans="1:3" x14ac:dyDescent="0.15">
      <c r="A263" s="6" t="s">
        <v>1211</v>
      </c>
      <c r="B263" s="6" t="s">
        <v>1212</v>
      </c>
      <c r="C263" s="7">
        <v>500004</v>
      </c>
    </row>
    <row r="264" spans="1:3" x14ac:dyDescent="0.15">
      <c r="A264" s="6" t="s">
        <v>1213</v>
      </c>
      <c r="B264" s="6" t="s">
        <v>1214</v>
      </c>
      <c r="C264" s="7">
        <v>500005</v>
      </c>
    </row>
    <row r="265" spans="1:3" x14ac:dyDescent="0.15">
      <c r="A265" s="1" t="s">
        <v>1288</v>
      </c>
      <c r="B265" s="1" t="s">
        <v>1215</v>
      </c>
      <c r="C265" s="7">
        <v>500006</v>
      </c>
    </row>
    <row r="266" spans="1:3" x14ac:dyDescent="0.15">
      <c r="A266" s="1" t="s">
        <v>1289</v>
      </c>
      <c r="B266" s="1" t="s">
        <v>1216</v>
      </c>
      <c r="C266" s="7">
        <v>500007</v>
      </c>
    </row>
    <row r="267" spans="1:3" x14ac:dyDescent="0.15">
      <c r="A267" s="1" t="s">
        <v>1290</v>
      </c>
      <c r="B267" s="1" t="s">
        <v>1217</v>
      </c>
      <c r="C267" s="7">
        <v>500008</v>
      </c>
    </row>
    <row r="268" spans="1:3" x14ac:dyDescent="0.15">
      <c r="A268" s="1" t="s">
        <v>1291</v>
      </c>
      <c r="B268" s="1" t="s">
        <v>1218</v>
      </c>
      <c r="C268" s="7">
        <v>500009</v>
      </c>
    </row>
    <row r="269" spans="1:3" x14ac:dyDescent="0.15">
      <c r="A269" s="1" t="s">
        <v>1292</v>
      </c>
      <c r="B269" s="1" t="s">
        <v>1219</v>
      </c>
      <c r="C269" s="7">
        <v>500010</v>
      </c>
    </row>
    <row r="270" spans="1:3" x14ac:dyDescent="0.15">
      <c r="A270" s="1" t="s">
        <v>1293</v>
      </c>
      <c r="B270" s="1" t="s">
        <v>1220</v>
      </c>
      <c r="C270" s="7">
        <v>500011</v>
      </c>
    </row>
    <row r="271" spans="1:3" x14ac:dyDescent="0.15">
      <c r="A271" s="1" t="s">
        <v>1294</v>
      </c>
      <c r="B271" s="1" t="s">
        <v>1221</v>
      </c>
      <c r="C271" s="7">
        <v>500012</v>
      </c>
    </row>
    <row r="272" spans="1:3" x14ac:dyDescent="0.15">
      <c r="A272" s="1" t="s">
        <v>1295</v>
      </c>
      <c r="B272" s="1" t="s">
        <v>1222</v>
      </c>
      <c r="C272" s="7">
        <v>500013</v>
      </c>
    </row>
    <row r="273" spans="1:3" x14ac:dyDescent="0.15">
      <c r="A273" s="1" t="s">
        <v>1296</v>
      </c>
      <c r="B273" s="1" t="s">
        <v>1223</v>
      </c>
      <c r="C273" s="7">
        <v>500014</v>
      </c>
    </row>
    <row r="274" spans="1:3" x14ac:dyDescent="0.15">
      <c r="A274" s="1" t="s">
        <v>1224</v>
      </c>
      <c r="B274" s="1" t="s">
        <v>1225</v>
      </c>
      <c r="C274" s="2">
        <v>500015</v>
      </c>
    </row>
    <row r="275" spans="1:3" x14ac:dyDescent="0.15">
      <c r="A275" s="1" t="s">
        <v>1226</v>
      </c>
      <c r="B275" s="1" t="s">
        <v>1227</v>
      </c>
      <c r="C275" s="2">
        <v>500016</v>
      </c>
    </row>
    <row r="276" spans="1:3" x14ac:dyDescent="0.15">
      <c r="A276" s="1" t="s">
        <v>1228</v>
      </c>
      <c r="B276" s="1" t="s">
        <v>1229</v>
      </c>
      <c r="C276" s="2">
        <v>500017</v>
      </c>
    </row>
    <row r="277" spans="1:3" x14ac:dyDescent="0.15">
      <c r="A277" s="1" t="s">
        <v>1297</v>
      </c>
      <c r="B277" s="1" t="s">
        <v>1230</v>
      </c>
      <c r="C277" s="2">
        <v>500018</v>
      </c>
    </row>
    <row r="278" spans="1:3" x14ac:dyDescent="0.15">
      <c r="A278" s="1" t="s">
        <v>1298</v>
      </c>
      <c r="B278" s="1" t="s">
        <v>1231</v>
      </c>
      <c r="C278" s="2">
        <v>500019</v>
      </c>
    </row>
    <row r="279" spans="1:3" x14ac:dyDescent="0.15">
      <c r="A279" s="1" t="s">
        <v>1299</v>
      </c>
      <c r="B279" s="1" t="s">
        <v>1232</v>
      </c>
      <c r="C279" s="2">
        <v>500020</v>
      </c>
    </row>
    <row r="280" spans="1:3" x14ac:dyDescent="0.15">
      <c r="A280" s="1" t="s">
        <v>1300</v>
      </c>
      <c r="B280" s="1" t="s">
        <v>1233</v>
      </c>
      <c r="C280" s="2">
        <v>500021</v>
      </c>
    </row>
    <row r="281" spans="1:3" x14ac:dyDescent="0.15">
      <c r="A281" s="1" t="s">
        <v>1301</v>
      </c>
      <c r="B281" s="1" t="s">
        <v>1234</v>
      </c>
      <c r="C281" s="2">
        <v>500022</v>
      </c>
    </row>
    <row r="282" spans="1:3" x14ac:dyDescent="0.15">
      <c r="A282" s="1" t="s">
        <v>1235</v>
      </c>
      <c r="B282" s="1" t="s">
        <v>1249</v>
      </c>
      <c r="C282" s="2">
        <v>500023</v>
      </c>
    </row>
    <row r="283" spans="1:3" x14ac:dyDescent="0.15">
      <c r="A283" s="1" t="s">
        <v>1236</v>
      </c>
      <c r="B283" s="1" t="s">
        <v>1250</v>
      </c>
      <c r="C283" s="2">
        <v>500024</v>
      </c>
    </row>
    <row r="284" spans="1:3" x14ac:dyDescent="0.15">
      <c r="A284" s="1" t="s">
        <v>1237</v>
      </c>
      <c r="B284" s="1" t="s">
        <v>1251</v>
      </c>
      <c r="C284" s="2">
        <v>500025</v>
      </c>
    </row>
    <row r="285" spans="1:3" x14ac:dyDescent="0.15">
      <c r="A285" s="1" t="s">
        <v>1238</v>
      </c>
      <c r="B285" s="1" t="s">
        <v>1252</v>
      </c>
      <c r="C285" s="2">
        <v>500026</v>
      </c>
    </row>
    <row r="286" spans="1:3" x14ac:dyDescent="0.15">
      <c r="A286" s="1" t="s">
        <v>1239</v>
      </c>
      <c r="B286" s="1" t="s">
        <v>1253</v>
      </c>
      <c r="C286" s="2">
        <v>500027</v>
      </c>
    </row>
    <row r="287" spans="1:3" x14ac:dyDescent="0.15">
      <c r="A287" s="1" t="s">
        <v>1240</v>
      </c>
      <c r="B287" s="1" t="s">
        <v>1254</v>
      </c>
      <c r="C287" s="2">
        <v>500028</v>
      </c>
    </row>
    <row r="288" spans="1:3" x14ac:dyDescent="0.15">
      <c r="A288" s="1" t="s">
        <v>1241</v>
      </c>
      <c r="B288" s="1" t="s">
        <v>1255</v>
      </c>
      <c r="C288" s="2">
        <v>500029</v>
      </c>
    </row>
    <row r="289" spans="1:3" x14ac:dyDescent="0.15">
      <c r="A289" s="1" t="s">
        <v>1242</v>
      </c>
      <c r="B289" s="1" t="s">
        <v>1256</v>
      </c>
      <c r="C289" s="2">
        <v>500030</v>
      </c>
    </row>
    <row r="290" spans="1:3" x14ac:dyDescent="0.15">
      <c r="A290" s="1" t="s">
        <v>1243</v>
      </c>
      <c r="B290" s="1" t="s">
        <v>1257</v>
      </c>
      <c r="C290" s="2">
        <v>500031</v>
      </c>
    </row>
    <row r="291" spans="1:3" x14ac:dyDescent="0.15">
      <c r="A291" s="1" t="s">
        <v>1244</v>
      </c>
      <c r="B291" s="1" t="s">
        <v>1258</v>
      </c>
      <c r="C291" s="2">
        <v>500032</v>
      </c>
    </row>
    <row r="292" spans="1:3" x14ac:dyDescent="0.15">
      <c r="A292" s="1" t="s">
        <v>1245</v>
      </c>
      <c r="B292" s="1" t="s">
        <v>1259</v>
      </c>
      <c r="C292" s="2">
        <v>500033</v>
      </c>
    </row>
    <row r="293" spans="1:3" x14ac:dyDescent="0.15">
      <c r="A293" s="1" t="s">
        <v>1246</v>
      </c>
      <c r="B293" s="1" t="s">
        <v>1260</v>
      </c>
      <c r="C293" s="2">
        <v>500034</v>
      </c>
    </row>
    <row r="294" spans="1:3" x14ac:dyDescent="0.15">
      <c r="A294" s="1" t="s">
        <v>1247</v>
      </c>
      <c r="B294" s="1" t="s">
        <v>1261</v>
      </c>
      <c r="C294" s="2">
        <v>500035</v>
      </c>
    </row>
    <row r="295" spans="1:3" x14ac:dyDescent="0.15">
      <c r="A295" s="1" t="s">
        <v>1248</v>
      </c>
      <c r="B295" s="1" t="s">
        <v>1262</v>
      </c>
      <c r="C295" s="2">
        <v>500036</v>
      </c>
    </row>
    <row r="296" spans="1:3" x14ac:dyDescent="0.15">
      <c r="A296" s="1" t="s">
        <v>1268</v>
      </c>
      <c r="B296" s="1" t="s">
        <v>1269</v>
      </c>
      <c r="C296" s="2">
        <v>500037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17</vt:i4>
      </vt:variant>
    </vt:vector>
  </HeadingPairs>
  <TitlesOfParts>
    <vt:vector size="26" baseType="lpstr">
      <vt:lpstr>申込書（個人種目）</vt:lpstr>
      <vt:lpstr>申込書（リレー種目）</vt:lpstr>
      <vt:lpstr>参加料納入書</vt:lpstr>
      <vt:lpstr>自由シート</vt:lpstr>
      <vt:lpstr>kyougisha転記用</vt:lpstr>
      <vt:lpstr>relay転記用</vt:lpstr>
      <vt:lpstr>(種目・作業用)</vt:lpstr>
      <vt:lpstr>(種目資料・作業用)</vt:lpstr>
      <vt:lpstr>(所属・作業用)</vt:lpstr>
      <vt:lpstr>_ken1</vt:lpstr>
      <vt:lpstr>_ken2</vt:lpstr>
      <vt:lpstr>gakunen1</vt:lpstr>
      <vt:lpstr>gakunen2</vt:lpstr>
      <vt:lpstr>gender1</vt:lpstr>
      <vt:lpstr>参加料納入書!Print_Area</vt:lpstr>
      <vt:lpstr>'申込書（リレー種目）'!Print_Area</vt:lpstr>
      <vt:lpstr>'申込書（個人種目）'!Print_Area</vt:lpstr>
      <vt:lpstr>shozoku</vt:lpstr>
      <vt:lpstr>shubetsu1</vt:lpstr>
      <vt:lpstr>shubetsu2</vt:lpstr>
      <vt:lpstr>shumoku1</vt:lpstr>
      <vt:lpstr>shumoku2</vt:lpstr>
      <vt:lpstr>team2</vt:lpstr>
      <vt:lpstr>女</vt:lpstr>
      <vt:lpstr>小学混合_４×１００ｍ</vt:lpstr>
      <vt:lpstr>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生涯学習課０４</dc:creator>
  <cp:lastModifiedBy>Nishimura_rikkyo</cp:lastModifiedBy>
  <cp:lastPrinted>2021-05-04T02:30:30Z</cp:lastPrinted>
  <dcterms:created xsi:type="dcterms:W3CDTF">2015-11-12T01:11:30Z</dcterms:created>
  <dcterms:modified xsi:type="dcterms:W3CDTF">2021-05-04T02:30:44Z</dcterms:modified>
</cp:coreProperties>
</file>